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F32DADBF-2574-4425-AF49-F5F68B8190C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Q377" i="2"/>
  <c r="K377" i="2"/>
  <c r="H377" i="2"/>
  <c r="J377" i="2" s="1"/>
  <c r="G377" i="2"/>
  <c r="Q376" i="2"/>
  <c r="K376" i="2"/>
  <c r="H376" i="2"/>
  <c r="J376" i="2" s="1"/>
  <c r="G376" i="2"/>
  <c r="Q375" i="2"/>
  <c r="K375" i="2"/>
  <c r="H375" i="2"/>
  <c r="G375" i="2"/>
  <c r="J375" i="2" s="1"/>
  <c r="Q371" i="2"/>
  <c r="G371" i="2"/>
  <c r="J371" i="2" s="1"/>
  <c r="Q360" i="2"/>
  <c r="K360" i="2"/>
  <c r="J360" i="2"/>
  <c r="H360" i="2"/>
  <c r="G360" i="2"/>
  <c r="Q359" i="2"/>
  <c r="K359" i="2"/>
  <c r="H359" i="2"/>
  <c r="G359" i="2"/>
  <c r="J359" i="2" s="1"/>
  <c r="Q358" i="2"/>
  <c r="K358" i="2"/>
  <c r="H358" i="2"/>
  <c r="G358" i="2"/>
  <c r="J358" i="2" s="1"/>
  <c r="Q354" i="2"/>
  <c r="G354" i="2"/>
  <c r="J354" i="2" s="1"/>
  <c r="Q340" i="2"/>
  <c r="K340" i="2"/>
  <c r="H340" i="2"/>
  <c r="J340" i="2" s="1"/>
  <c r="G340" i="2"/>
  <c r="Q339" i="2"/>
  <c r="K339" i="2"/>
  <c r="H339" i="2"/>
  <c r="J339" i="2" s="1"/>
  <c r="G339" i="2"/>
  <c r="Q338" i="2"/>
  <c r="K338" i="2"/>
  <c r="H338" i="2"/>
  <c r="G338" i="2"/>
  <c r="J338" i="2" s="1"/>
  <c r="Q334" i="2"/>
  <c r="G334" i="2"/>
  <c r="J334" i="2" s="1"/>
  <c r="G325" i="2"/>
  <c r="J325" i="2" s="1"/>
  <c r="Q311" i="2"/>
  <c r="K311" i="2"/>
  <c r="H311" i="2"/>
  <c r="G311" i="2"/>
  <c r="J311" i="2" s="1"/>
  <c r="Q310" i="2"/>
  <c r="K310" i="2"/>
  <c r="H310" i="2"/>
  <c r="G310" i="2"/>
  <c r="J310" i="2" s="1"/>
  <c r="Q309" i="2"/>
  <c r="K309" i="2"/>
  <c r="J309" i="2"/>
  <c r="H309" i="2"/>
  <c r="G309" i="2"/>
  <c r="Q305" i="2"/>
  <c r="J305" i="2"/>
  <c r="G305" i="2"/>
  <c r="Q294" i="2"/>
  <c r="K294" i="2"/>
  <c r="H294" i="2"/>
  <c r="G294" i="2"/>
  <c r="J294" i="2" s="1"/>
  <c r="Q293" i="2"/>
  <c r="K293" i="2"/>
  <c r="J293" i="2"/>
  <c r="H293" i="2"/>
  <c r="G293" i="2"/>
  <c r="Q292" i="2"/>
  <c r="K292" i="2"/>
  <c r="H292" i="2"/>
  <c r="J292" i="2" s="1"/>
  <c r="G292" i="2"/>
  <c r="Q288" i="2"/>
  <c r="G288" i="2"/>
  <c r="J288" i="2" s="1"/>
  <c r="Q277" i="2"/>
  <c r="K277" i="2"/>
  <c r="H277" i="2"/>
  <c r="G277" i="2"/>
  <c r="J277" i="2" s="1"/>
  <c r="Q276" i="2"/>
  <c r="K276" i="2"/>
  <c r="H276" i="2"/>
  <c r="G276" i="2"/>
  <c r="J276" i="2" s="1"/>
  <c r="Q275" i="2"/>
  <c r="K275" i="2"/>
  <c r="J275" i="2"/>
  <c r="H275" i="2"/>
  <c r="G275" i="2"/>
  <c r="Q271" i="2"/>
  <c r="J271" i="2"/>
  <c r="G271" i="2"/>
  <c r="G255" i="2"/>
  <c r="J255" i="2" s="1"/>
  <c r="G242" i="2"/>
  <c r="J242" i="2" s="1"/>
  <c r="G228" i="2"/>
  <c r="J228" i="2" s="1"/>
  <c r="F407" i="2" s="1"/>
  <c r="Q212" i="2"/>
  <c r="K212" i="2"/>
  <c r="H212" i="2"/>
  <c r="G212" i="2"/>
  <c r="J212" i="2" s="1"/>
  <c r="Q211" i="2"/>
  <c r="K211" i="2"/>
  <c r="H211" i="2"/>
  <c r="G211" i="2"/>
  <c r="J211" i="2" s="1"/>
  <c r="Q210" i="2"/>
  <c r="K210" i="2"/>
  <c r="J210" i="2"/>
  <c r="H210" i="2"/>
  <c r="G210" i="2"/>
  <c r="Q206" i="2"/>
  <c r="J206" i="2"/>
  <c r="G206" i="2"/>
  <c r="Q192" i="2"/>
  <c r="K192" i="2"/>
  <c r="H192" i="2"/>
  <c r="G192" i="2"/>
  <c r="J192" i="2" s="1"/>
  <c r="Q191" i="2"/>
  <c r="K191" i="2"/>
  <c r="J191" i="2"/>
  <c r="H191" i="2"/>
  <c r="G191" i="2"/>
  <c r="Q190" i="2"/>
  <c r="K190" i="2"/>
  <c r="H190" i="2"/>
  <c r="J190" i="2" s="1"/>
  <c r="G190" i="2"/>
  <c r="Q186" i="2"/>
  <c r="G186" i="2"/>
  <c r="J186" i="2" s="1"/>
  <c r="Q174" i="2"/>
  <c r="K174" i="2"/>
  <c r="H174" i="2"/>
  <c r="G174" i="2"/>
  <c r="J174" i="2" s="1"/>
  <c r="Q173" i="2"/>
  <c r="K173" i="2"/>
  <c r="H173" i="2"/>
  <c r="G173" i="2"/>
  <c r="J173" i="2" s="1"/>
  <c r="Q170" i="2"/>
  <c r="G170" i="2"/>
  <c r="J170" i="2" s="1"/>
  <c r="J161" i="2"/>
  <c r="G161" i="2"/>
  <c r="Q149" i="2"/>
  <c r="K149" i="2"/>
  <c r="H149" i="2"/>
  <c r="G149" i="2"/>
  <c r="J149" i="2" s="1"/>
  <c r="Q148" i="2"/>
  <c r="K148" i="2"/>
  <c r="H148" i="2"/>
  <c r="G148" i="2"/>
  <c r="J148" i="2" s="1"/>
  <c r="Q147" i="2"/>
  <c r="K147" i="2"/>
  <c r="H147" i="2"/>
  <c r="J147" i="2" s="1"/>
  <c r="G147" i="2"/>
  <c r="Q143" i="2"/>
  <c r="J143" i="2"/>
  <c r="G143" i="2"/>
  <c r="G134" i="2"/>
  <c r="J134" i="2" s="1"/>
  <c r="Q124" i="2"/>
  <c r="K124" i="2"/>
  <c r="J124" i="2"/>
  <c r="H124" i="2"/>
  <c r="G124" i="2"/>
  <c r="Q123" i="2"/>
  <c r="K123" i="2"/>
  <c r="H123" i="2"/>
  <c r="J123" i="2" s="1"/>
  <c r="G123" i="2"/>
  <c r="Q120" i="2"/>
  <c r="G120" i="2"/>
  <c r="J120" i="2" s="1"/>
  <c r="Q109" i="2"/>
  <c r="K109" i="2"/>
  <c r="H109" i="2"/>
  <c r="G109" i="2"/>
  <c r="J109" i="2" s="1"/>
  <c r="Q108" i="2"/>
  <c r="K108" i="2"/>
  <c r="H108" i="2"/>
  <c r="G108" i="2"/>
  <c r="J108" i="2" s="1"/>
  <c r="Q105" i="2"/>
  <c r="G105" i="2"/>
  <c r="J105" i="2" s="1"/>
  <c r="Q90" i="2"/>
  <c r="K90" i="2"/>
  <c r="H90" i="2"/>
  <c r="J90" i="2" s="1"/>
  <c r="G90" i="2"/>
  <c r="Q89" i="2"/>
  <c r="K89" i="2"/>
  <c r="H89" i="2"/>
  <c r="G89" i="2"/>
  <c r="J89" i="2" s="1"/>
  <c r="Q88" i="2"/>
  <c r="K88" i="2"/>
  <c r="J88" i="2"/>
  <c r="H88" i="2"/>
  <c r="G88" i="2"/>
  <c r="Q84" i="2"/>
  <c r="G84" i="2"/>
  <c r="J84" i="2" s="1"/>
  <c r="Q73" i="2"/>
  <c r="K73" i="2"/>
  <c r="H73" i="2"/>
  <c r="G73" i="2"/>
  <c r="J73" i="2" s="1"/>
  <c r="Q72" i="2"/>
  <c r="K72" i="2"/>
  <c r="H72" i="2"/>
  <c r="G72" i="2"/>
  <c r="J72" i="2" s="1"/>
  <c r="Q71" i="2"/>
  <c r="K71" i="2"/>
  <c r="H71" i="2"/>
  <c r="G71" i="2"/>
  <c r="J71" i="2" s="1"/>
  <c r="Q67" i="2"/>
  <c r="G67" i="2"/>
  <c r="J67" i="2" s="1"/>
  <c r="Q54" i="2"/>
  <c r="K54" i="2"/>
  <c r="H54" i="2"/>
  <c r="J54" i="2" s="1"/>
  <c r="G54" i="2"/>
  <c r="Q53" i="2"/>
  <c r="K53" i="2"/>
  <c r="H53" i="2"/>
  <c r="G53" i="2"/>
  <c r="J53" i="2" s="1"/>
  <c r="Q52" i="2"/>
  <c r="K52" i="2"/>
  <c r="J52" i="2"/>
  <c r="H52" i="2"/>
  <c r="G52" i="2"/>
  <c r="Q48" i="2"/>
  <c r="G48" i="2"/>
  <c r="J48" i="2" s="1"/>
  <c r="J36" i="2"/>
  <c r="G36" i="2"/>
  <c r="Q24" i="2"/>
  <c r="K24" i="2"/>
  <c r="H24" i="2"/>
  <c r="J24" i="2" s="1"/>
  <c r="G24" i="2"/>
  <c r="Q23" i="2"/>
  <c r="K23" i="2"/>
  <c r="H23" i="2"/>
  <c r="G23" i="2"/>
  <c r="J23" i="2" s="1"/>
  <c r="Q22" i="2"/>
  <c r="K22" i="2"/>
  <c r="H22" i="2"/>
  <c r="G22" i="2"/>
  <c r="J22" i="2" s="1"/>
  <c r="Q18" i="2"/>
  <c r="J18" i="2"/>
  <c r="G18" i="2"/>
  <c r="G10" i="2"/>
  <c r="J10" i="2" s="1"/>
  <c r="G84" i="1"/>
  <c r="G82" i="1"/>
  <c r="G80" i="1"/>
  <c r="G78" i="1"/>
  <c r="E70" i="1"/>
  <c r="E63" i="1"/>
  <c r="E60" i="1"/>
  <c r="E20" i="1"/>
  <c r="E11" i="1"/>
  <c r="F401" i="2" l="1"/>
  <c r="F400" i="2"/>
  <c r="F399" i="2"/>
  <c r="F394" i="2"/>
  <c r="F412" i="2"/>
  <c r="F393" i="2"/>
  <c r="F411" i="2"/>
  <c r="F405" i="2"/>
  <c r="F404" i="2"/>
  <c r="F408" i="2"/>
  <c r="F406" i="2"/>
  <c r="F413" i="2" l="1"/>
  <c r="AA1" i="3" s="1"/>
  <c r="F395" i="2"/>
  <c r="AA3" i="3" l="1"/>
  <c r="AA37" i="3"/>
  <c r="AA33" i="3"/>
  <c r="AA27" i="3" l="1"/>
  <c r="AA12" i="3"/>
  <c r="AA7" i="3"/>
  <c r="AA42" i="3"/>
  <c r="AA4" i="3"/>
  <c r="AA43" i="3" l="1"/>
  <c r="AA15" i="3"/>
  <c r="AA9" i="3"/>
  <c r="AA32" i="3"/>
  <c r="AA5" i="3"/>
  <c r="AA24" i="3"/>
  <c r="AA23" i="3"/>
  <c r="AA13" i="3"/>
  <c r="AA47" i="3" l="1"/>
  <c r="AA73" i="3"/>
  <c r="AA25" i="3"/>
  <c r="AA93" i="3"/>
  <c r="AA89" i="3"/>
  <c r="AA85" i="3" s="1"/>
  <c r="AA80" i="3" s="1"/>
  <c r="AA72" i="3" s="1"/>
  <c r="AA64" i="3" s="1"/>
  <c r="AA56" i="3" s="1"/>
  <c r="AA44" i="3" s="1"/>
  <c r="AA46" i="3"/>
  <c r="AA29" i="3"/>
  <c r="AA28" i="3"/>
  <c r="AA14" i="3"/>
  <c r="AA65" i="3" s="1"/>
  <c r="AA57" i="3" s="1"/>
  <c r="AA45" i="3" s="1"/>
  <c r="AA26" i="3" s="1"/>
  <c r="AA18" i="3"/>
  <c r="AA10" i="3" s="1"/>
  <c r="AA6" i="3"/>
  <c r="AA16" i="3"/>
  <c r="AA51" i="3" l="1"/>
  <c r="AA94" i="3"/>
  <c r="AA90" i="3"/>
  <c r="AA86" i="3" s="1"/>
  <c r="AA81" i="3" s="1"/>
  <c r="AA74" i="3" s="1"/>
  <c r="AA66" i="3" s="1"/>
  <c r="AA58" i="3" s="1"/>
  <c r="AA48" i="3" s="1"/>
  <c r="AA30" i="3"/>
  <c r="AA50" i="3"/>
  <c r="AA34" i="3"/>
  <c r="AA19" i="3"/>
  <c r="AA20" i="3"/>
  <c r="AA17" i="3"/>
  <c r="AA82" i="3" s="1"/>
  <c r="AA38" i="3"/>
  <c r="AA11" i="3"/>
  <c r="AA22" i="3"/>
  <c r="AA21" i="3"/>
  <c r="AA41" i="3"/>
  <c r="AA75" i="3" l="1"/>
  <c r="AA67" i="3" s="1"/>
  <c r="AA59" i="3" s="1"/>
  <c r="AA49" i="3" s="1"/>
  <c r="AA31" i="3" s="1"/>
  <c r="AA63" i="3"/>
  <c r="AA55" i="3" s="1"/>
  <c r="AA40" i="3" s="1"/>
  <c r="AA95" i="3"/>
  <c r="AA91" i="3" s="1"/>
  <c r="AA69" i="3"/>
  <c r="AA61" i="3" s="1"/>
  <c r="AA53" i="3" s="1"/>
  <c r="AA36" i="3" s="1"/>
  <c r="AA77" i="3"/>
  <c r="AA96" i="3"/>
  <c r="AA92" i="3" s="1"/>
  <c r="AA71" i="3"/>
  <c r="AA79" i="3"/>
  <c r="AA87" i="3" l="1"/>
  <c r="AA83" i="3" s="1"/>
  <c r="AA76" i="3" s="1"/>
  <c r="AA68" i="3" s="1"/>
  <c r="AA60" i="3" s="1"/>
  <c r="AA52" i="3" s="1"/>
  <c r="AA35" i="3"/>
  <c r="AA39" i="3"/>
  <c r="AA88" i="3"/>
  <c r="AA84" i="3" s="1"/>
  <c r="AA78" i="3" s="1"/>
  <c r="AA70" i="3" s="1"/>
  <c r="AA62" i="3" s="1"/>
  <c r="AA54" i="3" s="1"/>
  <c r="AA98" i="3"/>
  <c r="AA2" i="3" s="1"/>
  <c r="C416" i="2" s="1"/>
</calcChain>
</file>

<file path=xl/sharedStrings.xml><?xml version="1.0" encoding="utf-8"?>
<sst xmlns="http://schemas.openxmlformats.org/spreadsheetml/2006/main" count="733" uniqueCount="253">
  <si>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</si>
  <si>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</si>
  <si>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</si>
  <si>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</si>
  <si>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</si>
  <si>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</si>
  <si>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</si>
  <si>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</si>
  <si>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</si>
  <si>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</si>
  <si>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</si>
  <si>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</si>
  <si>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</si>
  <si>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</si>
  <si>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</si>
  <si>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</si>
  <si>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</si>
  <si>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</si>
  <si>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</si>
  <si>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</si>
  <si>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</si>
  <si>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</si>
  <si>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</si>
  <si>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</si>
  <si>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</si>
  <si>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</si>
  <si>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</si>
  <si>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</si>
  <si>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</si>
  <si>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</si>
  <si>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</si>
  <si>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</si>
  <si>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</si>
  <si>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</si>
  <si>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</si>
  <si>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</si>
  <si>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</si>
  <si>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n°9</t>
  </si>
  <si>
    <t>PLOMBERIE - CHAUFFAGE - VENTILATION</t>
  </si>
  <si>
    <t>3.&amp;</t>
  </si>
  <si>
    <t>Prescriptions particulières</t>
  </si>
  <si>
    <t>2.1</t>
  </si>
  <si>
    <t>PLOMBERIE</t>
  </si>
  <si>
    <t>2.1.1</t>
  </si>
  <si>
    <t>Travaux préparatoires</t>
  </si>
  <si>
    <t>2.1.1.1</t>
  </si>
  <si>
    <t>Études d'Exécution, Plans Atelier Chantier et Dossier des Ouvrages Exécutés</t>
  </si>
  <si>
    <t>ENS</t>
  </si>
  <si>
    <t>Total Restaurant\Sanitaires RDC</t>
  </si>
  <si>
    <t>9.R.Localisations\Restaurant\Sanitaires RDC</t>
  </si>
  <si>
    <t>9.T</t>
  </si>
  <si>
    <t>9.M.Z</t>
  </si>
  <si>
    <t xml:space="preserve">Restaurant\Sanitaires RDC    </t>
  </si>
  <si>
    <t xml:space="preserve"> ENS</t>
  </si>
  <si>
    <t>9.E.1.Localisations\Restaurant\Sanitaires RDC</t>
  </si>
  <si>
    <t>9.UMOD</t>
  </si>
  <si>
    <t>9.&amp;</t>
  </si>
  <si>
    <t>2.1.1.2</t>
  </si>
  <si>
    <t>Neutralisation de réseaux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</si>
  <si>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</si>
  <si>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</si>
  <si>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</si>
  <si>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</si>
  <si>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 xml:space="preserve">Restaurant\Sanitaire université R+1    </t>
  </si>
  <si>
    <t>9.E.1.Localisations\Restaurant\Sanitaire université R+1</t>
  </si>
  <si>
    <t xml:space="preserve">Restaurant\Sanitaire lycée R+1    </t>
  </si>
  <si>
    <t>9.E.1.Localisations\Restaurant\Sanitaire lycée R+1</t>
  </si>
  <si>
    <t>9.L</t>
  </si>
  <si>
    <t>Localisation : cf. plans</t>
  </si>
  <si>
    <t>2.1.1.3</t>
  </si>
  <si>
    <t>Dépose d'équipements sanitaires</t>
  </si>
  <si>
    <t>5.&amp;</t>
  </si>
  <si>
    <t>2.1.2</t>
  </si>
  <si>
    <t>Distribution EC/EF</t>
  </si>
  <si>
    <t>5.T</t>
  </si>
  <si>
    <t>2.1.2.1</t>
  </si>
  <si>
    <t>Distribution</t>
  </si>
  <si>
    <t>Restaurant\Sanitaires RDC    6+1 =</t>
  </si>
  <si>
    <t>2.1.3</t>
  </si>
  <si>
    <t>Évacuation EU/EV</t>
  </si>
  <si>
    <t>2.1.3.1</t>
  </si>
  <si>
    <t>diamètre 40</t>
  </si>
  <si>
    <t>ML</t>
  </si>
  <si>
    <t>Restaurant\Sanitaires RDC    2+1 =</t>
  </si>
  <si>
    <t xml:space="preserve"> ML</t>
  </si>
  <si>
    <t>2.1.3.2</t>
  </si>
  <si>
    <t>Diamètre 100</t>
  </si>
  <si>
    <t>4.&amp;</t>
  </si>
  <si>
    <t>2.2</t>
  </si>
  <si>
    <t>SANITAIRE</t>
  </si>
  <si>
    <t>2.2.1</t>
  </si>
  <si>
    <t>Équipements sanitaires</t>
  </si>
  <si>
    <t>2.2.1.1</t>
  </si>
  <si>
    <t>Urinoir</t>
  </si>
  <si>
    <t xml:space="preserve"> U</t>
  </si>
  <si>
    <t>Localisation : sanitaires PMR</t>
  </si>
  <si>
    <t>2.2.1.2</t>
  </si>
  <si>
    <t>Lavabo PMR</t>
  </si>
  <si>
    <t>2.2.1.3</t>
  </si>
  <si>
    <t>Lave main PMR</t>
  </si>
  <si>
    <t>Localisation : Sanitaires PMR du R+1</t>
  </si>
  <si>
    <t>2.2.1.4</t>
  </si>
  <si>
    <t>Cuvette de WC PMR suspendue</t>
  </si>
  <si>
    <t>2.2.1.5</t>
  </si>
  <si>
    <t>Modification de la hauteur d'urinoir</t>
  </si>
  <si>
    <t>Localisation : sanitaires Hommes</t>
  </si>
  <si>
    <t>2.2.1.6</t>
  </si>
  <si>
    <t>Bac à laver (vide-sceau)</t>
  </si>
  <si>
    <t>2.2.2</t>
  </si>
  <si>
    <t>Équipements PMR</t>
  </si>
  <si>
    <t>2.2.2.1</t>
  </si>
  <si>
    <t>Barre d'appui - WC</t>
  </si>
  <si>
    <t>2.2.2.2</t>
  </si>
  <si>
    <t>Miroir</t>
  </si>
  <si>
    <t>8.T</t>
  </si>
  <si>
    <t>2.2.2.2.1</t>
  </si>
  <si>
    <t>800 x 1000 mm</t>
  </si>
  <si>
    <t>Localisation : au droit des lavabos</t>
  </si>
  <si>
    <t>8.&amp;</t>
  </si>
  <si>
    <t>2.3</t>
  </si>
  <si>
    <t>CHAUFFAGE</t>
  </si>
  <si>
    <t>2.3.1</t>
  </si>
  <si>
    <t>2.3.1.1</t>
  </si>
  <si>
    <t>Dépose/repose des radiateurs</t>
  </si>
  <si>
    <t>Total Restaurant\Hall d'entrée</t>
  </si>
  <si>
    <t>9.R.Localisations\Restaurant\Hall d'entrée</t>
  </si>
  <si>
    <t xml:space="preserve">Restaurant\Hall d'entrée    </t>
  </si>
  <si>
    <t>9.E.1.Localisations\Restaurant\Hall d'entrée</t>
  </si>
  <si>
    <t>2.3.1.2</t>
  </si>
  <si>
    <t>Neutralisation et dévoiement de réseaux</t>
  </si>
  <si>
    <t>2.4</t>
  </si>
  <si>
    <t>VENTILATION</t>
  </si>
  <si>
    <t>2.4.1</t>
  </si>
  <si>
    <t>Unité extérieure</t>
  </si>
  <si>
    <t>2.4.1.1</t>
  </si>
  <si>
    <t>Caisson d'extraction</t>
  </si>
  <si>
    <t>Localisation : sanitaires H/F</t>
  </si>
  <si>
    <t>2.4.2</t>
  </si>
  <si>
    <t>Réseaux</t>
  </si>
  <si>
    <t>2.4.2.1</t>
  </si>
  <si>
    <t>Réseaux collecteur d'extraction et de rejet en acier galvanisé</t>
  </si>
  <si>
    <t>6.T</t>
  </si>
  <si>
    <t>2.4.2.1.1</t>
  </si>
  <si>
    <t>Diamètre 200 mm</t>
  </si>
  <si>
    <t>Localisation : réseau principal et secondaire en plénum</t>
  </si>
  <si>
    <t>2.4.2.1.2</t>
  </si>
  <si>
    <t>Diamètre 150 mm</t>
  </si>
  <si>
    <t xml:space="preserve">Restaurant\Sanitaires RDC
Sanitaire F    </t>
  </si>
  <si>
    <t>2.4.2.1.3</t>
  </si>
  <si>
    <t>Diamètre 80 mm</t>
  </si>
  <si>
    <t>6.&amp;</t>
  </si>
  <si>
    <t>2.4.3</t>
  </si>
  <si>
    <t>Finitions</t>
  </si>
  <si>
    <t>2.4.3.1</t>
  </si>
  <si>
    <t>Grilles d'extraction</t>
  </si>
  <si>
    <t>2.4.3.2</t>
  </si>
  <si>
    <t>Bouches d'extraction hygro-réglable</t>
  </si>
  <si>
    <t>Restaurant\Sanitaire université R+1    2*2 =</t>
  </si>
  <si>
    <t>Restaurant\Sanitaire lycée R+1
WC PMR H/F R+1    2*2 =</t>
  </si>
  <si>
    <t>2.4.3.3</t>
  </si>
  <si>
    <t>Raccordements électriques</t>
  </si>
  <si>
    <t>Localisation : VMC</t>
  </si>
  <si>
    <t>2.4.3.4</t>
  </si>
  <si>
    <t>Mise en service, contrôle débit / pression et fiche d'autocontrôle</t>
  </si>
  <si>
    <t>Total H.T. :</t>
  </si>
  <si>
    <t>Total T.V.A. (20%) :</t>
  </si>
  <si>
    <t>Total T.T.C. :</t>
  </si>
  <si>
    <t>RECAPITULATIF
Lot n°9 PLOMBERIE - CHAUFFAGE - VENTILATION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</si>
  <si>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</si>
  <si>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</si>
  <si>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</si>
  <si>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</si>
  <si>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</si>
  <si>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</si>
  <si>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PLOMBERIE</t>
  </si>
  <si>
    <t>- 2.2 - SANITAIRE</t>
  </si>
  <si>
    <t>- 2.3 - CHAUFFAGE</t>
  </si>
  <si>
    <t>- 2.4 - VENTILATION</t>
  </si>
  <si>
    <t>Total du lot PLOMBERIE - CHAUFFAGE - VENTILATION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</si>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</sst>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3" fontId="11" fillId="0" borderId="0" xfId="0" applyNumberFormat="1" applyFont="1" applyAlignment="1">
      <alignment horizontal="right" vertical="top" wrapText="1"/>
    </xf>
    <xf numFmtId="3" fontId="11" fillId="0" borderId="0" xfId="0" applyNumberFormat="1" applyFont="1" applyAlignment="1">
      <alignment horizontal="left" vertical="top" wrapText="1"/>
    </xf>
    <xf numFmtId="4" fontId="1" fillId="0" borderId="0" xfId="0" applyNumberFormat="1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1" fillId="0" borderId="0" xfId="0" applyNumberFormat="1" applyFont="1" applyAlignment="1">
      <alignment horizontal="right" vertical="top" wrapText="1"/>
    </xf>
    <xf numFmtId="4" fontId="11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4" fontId="15" fillId="0" borderId="0" xfId="0" applyNumberFormat="1" applyFont="1" applyAlignment="1">
      <alignment horizontal="right" vertical="top" wrapText="1" indent="1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cd878ce4-dfee-47a3-a0b1-d2519a134edf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d92d7e35-d8ff-438a-abc6-baf04bc1275a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0f55c822-c162-4f98-9405-5340b45574c1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b9daa076-6a26-4506-9dac-9814e4ef2a66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c5b84b90-c4b9-4f4a-ad00-abfe78968fcd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8"/>
      <c r="F2" s="58"/>
      <c r="G2" s="58"/>
      <c r="H2" s="58"/>
      <c r="I2" s="8"/>
    </row>
    <row r="3" spans="2:9" ht="9" customHeight="1" x14ac:dyDescent="0.3">
      <c r="B3" s="5"/>
      <c r="C3" s="6"/>
      <c r="D3" s="7"/>
      <c r="E3" s="58"/>
      <c r="F3" s="58"/>
      <c r="G3" s="58"/>
      <c r="H3" s="58"/>
      <c r="I3" s="8"/>
    </row>
    <row r="4" spans="2:9" ht="9" customHeight="1" x14ac:dyDescent="0.3">
      <c r="B4" s="5"/>
      <c r="C4" s="6"/>
      <c r="D4" s="7"/>
      <c r="E4" s="58"/>
      <c r="F4" s="58"/>
      <c r="G4" s="58"/>
      <c r="H4" s="58"/>
      <c r="I4" s="8"/>
    </row>
    <row r="5" spans="2:9" ht="9" customHeight="1" x14ac:dyDescent="0.3">
      <c r="B5" s="5"/>
      <c r="C5" s="6"/>
      <c r="D5" s="7"/>
      <c r="E5" s="58"/>
      <c r="F5" s="58"/>
      <c r="G5" s="58"/>
      <c r="H5" s="58"/>
      <c r="I5" s="8"/>
    </row>
    <row r="6" spans="2:9" ht="9" customHeight="1" x14ac:dyDescent="0.3">
      <c r="B6" s="5"/>
      <c r="C6" s="6"/>
      <c r="D6" s="7"/>
      <c r="E6" s="58"/>
      <c r="F6" s="58"/>
      <c r="G6" s="58"/>
      <c r="H6" s="58"/>
      <c r="I6" s="8"/>
    </row>
    <row r="7" spans="2:9" ht="9" customHeight="1" x14ac:dyDescent="0.3">
      <c r="B7" s="5"/>
      <c r="C7" s="6"/>
      <c r="D7" s="7"/>
      <c r="E7" s="58"/>
      <c r="F7" s="58"/>
      <c r="G7" s="58"/>
      <c r="H7" s="58"/>
      <c r="I7" s="8"/>
    </row>
    <row r="8" spans="2:9" ht="9" customHeight="1" x14ac:dyDescent="0.3">
      <c r="B8" s="5"/>
      <c r="C8" s="6"/>
      <c r="D8" s="7"/>
      <c r="E8" s="58"/>
      <c r="F8" s="58"/>
      <c r="G8" s="58"/>
      <c r="H8" s="58"/>
      <c r="I8" s="8"/>
    </row>
    <row r="9" spans="2:9" ht="9" customHeight="1" x14ac:dyDescent="0.3">
      <c r="B9" s="5"/>
      <c r="C9" s="6"/>
      <c r="D9" s="7"/>
      <c r="E9" s="58"/>
      <c r="F9" s="58"/>
      <c r="G9" s="58"/>
      <c r="H9" s="58"/>
      <c r="I9" s="8"/>
    </row>
    <row r="10" spans="2:9" ht="9" customHeight="1" x14ac:dyDescent="0.3">
      <c r="B10" s="5"/>
      <c r="C10" s="6"/>
      <c r="D10" s="7"/>
      <c r="E10" s="58"/>
      <c r="F10" s="58"/>
      <c r="G10" s="58"/>
      <c r="H10" s="58"/>
      <c r="I10" s="8"/>
    </row>
    <row r="11" spans="2:9" ht="9" customHeight="1" x14ac:dyDescent="0.3">
      <c r="B11" s="5"/>
      <c r="C11" s="6"/>
      <c r="D11" s="7"/>
      <c r="E11" s="59" t="str">
        <f>IF(Paramètres!C5&lt;&gt;"",Paramètres!C5,"")</f>
        <v>Mise en accessibilité PMR du RU Technopole</v>
      </c>
      <c r="F11" s="59"/>
      <c r="G11" s="59"/>
      <c r="H11" s="59"/>
      <c r="I11" s="8"/>
    </row>
    <row r="12" spans="2:9" ht="9" customHeight="1" x14ac:dyDescent="0.3">
      <c r="B12" s="5"/>
      <c r="C12" s="6"/>
      <c r="D12" s="7"/>
      <c r="E12" s="59"/>
      <c r="F12" s="59"/>
      <c r="G12" s="59"/>
      <c r="H12" s="59"/>
      <c r="I12" s="8"/>
    </row>
    <row r="13" spans="2:9" ht="9" customHeight="1" x14ac:dyDescent="0.3">
      <c r="B13" s="5"/>
      <c r="C13" s="6"/>
      <c r="D13" s="7"/>
      <c r="E13" s="59"/>
      <c r="F13" s="59"/>
      <c r="G13" s="59"/>
      <c r="H13" s="59"/>
      <c r="I13" s="8"/>
    </row>
    <row r="14" spans="2:9" ht="9" customHeight="1" x14ac:dyDescent="0.3">
      <c r="B14" s="5"/>
      <c r="C14" s="6"/>
      <c r="D14" s="7"/>
      <c r="E14" s="59"/>
      <c r="F14" s="59"/>
      <c r="G14" s="59"/>
      <c r="H14" s="59"/>
      <c r="I14" s="8"/>
    </row>
    <row r="15" spans="2:9" ht="9" customHeight="1" x14ac:dyDescent="0.3">
      <c r="B15" s="5"/>
      <c r="C15" s="6"/>
      <c r="D15" s="7"/>
      <c r="E15" s="59"/>
      <c r="F15" s="59"/>
      <c r="G15" s="59"/>
      <c r="H15" s="59"/>
      <c r="I15" s="8"/>
    </row>
    <row r="16" spans="2:9" ht="9" customHeight="1" x14ac:dyDescent="0.3">
      <c r="B16" s="5"/>
      <c r="C16" s="6"/>
      <c r="D16" s="7"/>
      <c r="E16" s="59"/>
      <c r="F16" s="59"/>
      <c r="G16" s="59"/>
      <c r="H16" s="59"/>
      <c r="I16" s="8"/>
    </row>
    <row r="17" spans="2:9" ht="9" customHeight="1" x14ac:dyDescent="0.3">
      <c r="B17" s="5"/>
      <c r="C17" s="6"/>
      <c r="D17" s="7"/>
      <c r="E17" s="59"/>
      <c r="F17" s="59"/>
      <c r="G17" s="59"/>
      <c r="H17" s="59"/>
      <c r="I17" s="8"/>
    </row>
    <row r="18" spans="2:9" ht="9" customHeight="1" x14ac:dyDescent="0.3">
      <c r="B18" s="5"/>
      <c r="C18" s="6"/>
      <c r="D18" s="7"/>
      <c r="E18" s="59"/>
      <c r="F18" s="59"/>
      <c r="G18" s="59"/>
      <c r="H18" s="59"/>
      <c r="I18" s="8"/>
    </row>
    <row r="19" spans="2:9" ht="9" customHeight="1" x14ac:dyDescent="0.3">
      <c r="B19" s="5"/>
      <c r="C19" s="6"/>
      <c r="D19" s="7"/>
      <c r="E19" s="59"/>
      <c r="F19" s="59"/>
      <c r="G19" s="59"/>
      <c r="H19" s="59"/>
      <c r="I19" s="8"/>
    </row>
    <row r="20" spans="2:9" ht="9" customHeight="1" x14ac:dyDescent="0.3">
      <c r="B20" s="5"/>
      <c r="C20" s="6"/>
      <c r="D20" s="7"/>
      <c r="E20" s="59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9"/>
      <c r="G20" s="59"/>
      <c r="H20" s="59"/>
      <c r="I20" s="8"/>
    </row>
    <row r="21" spans="2:9" ht="9" customHeight="1" x14ac:dyDescent="0.3">
      <c r="B21" s="5"/>
      <c r="C21" s="6"/>
      <c r="D21" s="7"/>
      <c r="E21" s="59"/>
      <c r="F21" s="59"/>
      <c r="G21" s="59"/>
      <c r="H21" s="59"/>
      <c r="I21" s="8"/>
    </row>
    <row r="22" spans="2:9" ht="9" customHeight="1" x14ac:dyDescent="0.3">
      <c r="B22" s="5"/>
      <c r="C22" s="6"/>
      <c r="D22" s="7"/>
      <c r="E22" s="59"/>
      <c r="F22" s="59"/>
      <c r="G22" s="59"/>
      <c r="H22" s="59"/>
      <c r="I22" s="8"/>
    </row>
    <row r="23" spans="2:9" ht="9" customHeight="1" x14ac:dyDescent="0.3">
      <c r="B23" s="5"/>
      <c r="C23" s="6"/>
      <c r="D23" s="7"/>
      <c r="E23" s="59"/>
      <c r="F23" s="59"/>
      <c r="G23" s="59"/>
      <c r="H23" s="59"/>
      <c r="I23" s="8"/>
    </row>
    <row r="24" spans="2:9" ht="9" customHeight="1" x14ac:dyDescent="0.3">
      <c r="B24" s="5"/>
      <c r="C24" s="6"/>
      <c r="D24" s="7"/>
      <c r="E24" s="59"/>
      <c r="F24" s="59"/>
      <c r="G24" s="59"/>
      <c r="H24" s="59"/>
      <c r="I24" s="8"/>
    </row>
    <row r="25" spans="2:9" ht="9" customHeight="1" x14ac:dyDescent="0.3">
      <c r="B25" s="5"/>
      <c r="C25" s="6"/>
      <c r="D25" s="7"/>
      <c r="E25" s="59"/>
      <c r="F25" s="59"/>
      <c r="G25" s="59"/>
      <c r="H25" s="59"/>
      <c r="I25" s="8"/>
    </row>
    <row r="26" spans="2:9" ht="9" customHeight="1" x14ac:dyDescent="0.3">
      <c r="B26" s="5"/>
      <c r="C26" s="6"/>
      <c r="D26" s="7"/>
      <c r="E26" s="59"/>
      <c r="F26" s="59"/>
      <c r="G26" s="59"/>
      <c r="H26" s="59"/>
      <c r="I26" s="8"/>
    </row>
    <row r="27" spans="2:9" ht="9" customHeight="1" x14ac:dyDescent="0.3">
      <c r="B27" s="5"/>
      <c r="C27" s="6"/>
      <c r="D27" s="7"/>
      <c r="E27" s="59"/>
      <c r="F27" s="59"/>
      <c r="G27" s="59"/>
      <c r="H27" s="59"/>
      <c r="I27" s="8"/>
    </row>
    <row r="28" spans="2:9" ht="9" customHeight="1" x14ac:dyDescent="0.3">
      <c r="B28" s="5"/>
      <c r="C28" s="6"/>
      <c r="D28" s="7"/>
      <c r="E28" s="58"/>
      <c r="F28" s="58"/>
      <c r="G28" s="58"/>
      <c r="H28" s="58"/>
      <c r="I28" s="8"/>
    </row>
    <row r="29" spans="2:9" ht="9" customHeight="1" x14ac:dyDescent="0.3">
      <c r="B29" s="5"/>
      <c r="C29" s="6"/>
      <c r="D29" s="7"/>
      <c r="E29" s="58"/>
      <c r="F29" s="58"/>
      <c r="G29" s="58"/>
      <c r="H29" s="58"/>
      <c r="I29" s="8"/>
    </row>
    <row r="30" spans="2:9" ht="9" customHeight="1" x14ac:dyDescent="0.3">
      <c r="B30" s="5"/>
      <c r="C30" s="6"/>
      <c r="D30" s="7"/>
      <c r="E30" s="58"/>
      <c r="F30" s="58"/>
      <c r="G30" s="58"/>
      <c r="H30" s="58"/>
      <c r="I30" s="8"/>
    </row>
    <row r="31" spans="2:9" ht="9" customHeight="1" x14ac:dyDescent="0.3">
      <c r="B31" s="5"/>
      <c r="C31" s="6"/>
      <c r="D31" s="7"/>
      <c r="E31" s="58"/>
      <c r="F31" s="58"/>
      <c r="G31" s="58"/>
      <c r="H31" s="58"/>
      <c r="I31" s="8"/>
    </row>
    <row r="32" spans="2:9" ht="9" customHeight="1" x14ac:dyDescent="0.3">
      <c r="B32" s="5"/>
      <c r="C32" s="6"/>
      <c r="D32" s="7"/>
      <c r="E32" s="58"/>
      <c r="F32" s="58"/>
      <c r="G32" s="58"/>
      <c r="H32" s="58"/>
      <c r="I32" s="8"/>
    </row>
    <row r="33" spans="2:9" ht="9" customHeight="1" x14ac:dyDescent="0.3">
      <c r="B33" s="5"/>
      <c r="C33" s="6"/>
      <c r="D33" s="7"/>
      <c r="E33" s="58"/>
      <c r="F33" s="58"/>
      <c r="G33" s="58"/>
      <c r="H33" s="58"/>
      <c r="I33" s="8"/>
    </row>
    <row r="34" spans="2:9" ht="9" customHeight="1" x14ac:dyDescent="0.3">
      <c r="B34" s="5"/>
      <c r="C34" s="6"/>
      <c r="D34" s="7"/>
      <c r="E34" s="58"/>
      <c r="F34" s="58"/>
      <c r="G34" s="58"/>
      <c r="H34" s="58"/>
      <c r="I34" s="8"/>
    </row>
    <row r="35" spans="2:9" ht="9" customHeight="1" x14ac:dyDescent="0.3">
      <c r="B35" s="5"/>
      <c r="C35" s="6"/>
      <c r="D35" s="7"/>
      <c r="E35" s="58"/>
      <c r="F35" s="58"/>
      <c r="G35" s="58"/>
      <c r="H35" s="58"/>
      <c r="I35" s="8"/>
    </row>
    <row r="36" spans="2:9" ht="9" customHeight="1" x14ac:dyDescent="0.3">
      <c r="B36" s="5"/>
      <c r="C36" s="6"/>
      <c r="D36" s="7"/>
      <c r="E36" s="58"/>
      <c r="F36" s="58"/>
      <c r="G36" s="58"/>
      <c r="H36" s="58"/>
      <c r="I36" s="8"/>
    </row>
    <row r="37" spans="2:9" ht="9" customHeight="1" x14ac:dyDescent="0.3">
      <c r="B37" s="5"/>
      <c r="C37" s="6"/>
      <c r="D37" s="7"/>
      <c r="E37" s="58"/>
      <c r="F37" s="58"/>
      <c r="G37" s="58"/>
      <c r="H37" s="58"/>
      <c r="I37" s="8"/>
    </row>
    <row r="38" spans="2:9" ht="9" customHeight="1" x14ac:dyDescent="0.3">
      <c r="B38" s="5"/>
      <c r="C38" s="6"/>
      <c r="D38" s="7"/>
      <c r="E38" s="58"/>
      <c r="F38" s="58"/>
      <c r="G38" s="58"/>
      <c r="H38" s="58"/>
      <c r="I38" s="8"/>
    </row>
    <row r="39" spans="2:9" ht="9" customHeight="1" x14ac:dyDescent="0.3">
      <c r="B39" s="5"/>
      <c r="C39" s="6"/>
      <c r="D39" s="7"/>
      <c r="E39" s="58"/>
      <c r="F39" s="58"/>
      <c r="G39" s="58"/>
      <c r="H39" s="58"/>
      <c r="I39" s="8"/>
    </row>
    <row r="40" spans="2:9" ht="9" customHeight="1" x14ac:dyDescent="0.3">
      <c r="B40" s="5"/>
      <c r="C40" s="6"/>
      <c r="D40" s="7"/>
      <c r="E40" s="58"/>
      <c r="F40" s="58"/>
      <c r="G40" s="58"/>
      <c r="H40" s="58"/>
      <c r="I40" s="8"/>
    </row>
    <row r="41" spans="2:9" ht="9" customHeight="1" x14ac:dyDescent="0.3">
      <c r="B41" s="5"/>
      <c r="C41" s="6"/>
      <c r="D41" s="7"/>
      <c r="E41" s="58"/>
      <c r="F41" s="58"/>
      <c r="G41" s="58"/>
      <c r="H41" s="58"/>
      <c r="I41" s="8"/>
    </row>
    <row r="42" spans="2:9" ht="9" customHeight="1" x14ac:dyDescent="0.3">
      <c r="B42" s="5"/>
      <c r="C42" s="6"/>
      <c r="D42" s="7"/>
      <c r="E42" s="58"/>
      <c r="F42" s="58"/>
      <c r="G42" s="58"/>
      <c r="H42" s="58"/>
      <c r="I42" s="8"/>
    </row>
    <row r="43" spans="2:9" ht="9" customHeight="1" x14ac:dyDescent="0.3">
      <c r="B43" s="5"/>
      <c r="C43" s="6"/>
      <c r="D43" s="7"/>
      <c r="E43" s="58"/>
      <c r="F43" s="58"/>
      <c r="G43" s="58"/>
      <c r="H43" s="58"/>
      <c r="I43" s="8"/>
    </row>
    <row r="44" spans="2:9" ht="9" customHeight="1" x14ac:dyDescent="0.3">
      <c r="B44" s="5"/>
      <c r="C44" s="6"/>
      <c r="D44" s="7"/>
      <c r="E44" s="58"/>
      <c r="F44" s="58"/>
      <c r="G44" s="58"/>
      <c r="H44" s="58"/>
      <c r="I44" s="8"/>
    </row>
    <row r="45" spans="2:9" ht="9" customHeight="1" x14ac:dyDescent="0.3">
      <c r="B45" s="5"/>
      <c r="C45" s="6"/>
      <c r="D45" s="7"/>
      <c r="E45" s="58"/>
      <c r="F45" s="58"/>
      <c r="G45" s="58"/>
      <c r="H45" s="58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8"/>
      <c r="F47" s="70" t="s">
        <v>4</v>
      </c>
      <c r="G47" s="58"/>
      <c r="H47" s="58"/>
      <c r="I47" s="8"/>
    </row>
    <row r="48" spans="2:9" ht="9" customHeight="1" x14ac:dyDescent="0.3">
      <c r="B48" s="5"/>
      <c r="C48" s="6"/>
      <c r="D48" s="7"/>
      <c r="E48" s="58"/>
      <c r="F48" s="58"/>
      <c r="G48" s="58"/>
      <c r="H48" s="58"/>
      <c r="I48" s="8"/>
    </row>
    <row r="49" spans="2:9" ht="9" customHeight="1" x14ac:dyDescent="0.3">
      <c r="B49" s="5"/>
      <c r="C49" s="6"/>
      <c r="D49" s="7"/>
      <c r="E49" s="58"/>
      <c r="F49" s="58"/>
      <c r="G49" s="58"/>
      <c r="H49" s="58"/>
      <c r="I49" s="8"/>
    </row>
    <row r="50" spans="2:9" ht="9" customHeight="1" x14ac:dyDescent="0.3">
      <c r="B50" s="5"/>
      <c r="C50" s="6"/>
      <c r="D50" s="7"/>
      <c r="E50" s="58"/>
      <c r="F50" s="58"/>
      <c r="G50" s="58"/>
      <c r="H50" s="58"/>
      <c r="I50" s="8"/>
    </row>
    <row r="51" spans="2:9" ht="9" customHeight="1" x14ac:dyDescent="0.3">
      <c r="B51" s="5"/>
      <c r="C51" s="6"/>
      <c r="D51" s="7"/>
      <c r="E51" s="58"/>
      <c r="F51" s="58"/>
      <c r="G51" s="58"/>
      <c r="H51" s="58"/>
      <c r="I51" s="8"/>
    </row>
    <row r="52" spans="2:9" ht="9" customHeight="1" x14ac:dyDescent="0.3">
      <c r="B52" s="5"/>
      <c r="C52" s="6"/>
      <c r="D52" s="7"/>
      <c r="E52" s="58"/>
      <c r="F52" s="58"/>
      <c r="G52" s="58"/>
      <c r="H52" s="58"/>
      <c r="I52" s="8"/>
    </row>
    <row r="53" spans="2:9" ht="9" customHeight="1" x14ac:dyDescent="0.3">
      <c r="B53" s="5"/>
      <c r="C53" s="6"/>
      <c r="D53" s="7"/>
      <c r="E53" s="58"/>
      <c r="F53" s="58"/>
      <c r="G53" s="58"/>
      <c r="H53" s="58"/>
      <c r="I53" s="8"/>
    </row>
    <row r="54" spans="2:9" ht="9" customHeight="1" x14ac:dyDescent="0.3">
      <c r="B54" s="5"/>
      <c r="C54" s="6"/>
      <c r="D54" s="7"/>
      <c r="E54" s="58"/>
      <c r="F54" s="58"/>
      <c r="G54" s="58"/>
      <c r="H54" s="58"/>
      <c r="I54" s="8"/>
    </row>
    <row r="55" spans="2:9" ht="9" customHeight="1" x14ac:dyDescent="0.3">
      <c r="B55" s="5"/>
      <c r="C55" s="6"/>
      <c r="D55" s="7"/>
      <c r="E55" s="58"/>
      <c r="F55" s="58"/>
      <c r="G55" s="58"/>
      <c r="H55" s="58"/>
      <c r="I55" s="8"/>
    </row>
    <row r="56" spans="2:9" ht="9" customHeight="1" x14ac:dyDescent="0.3">
      <c r="B56" s="5"/>
      <c r="C56" s="6"/>
      <c r="D56" s="7"/>
      <c r="E56" s="58"/>
      <c r="F56" s="58"/>
      <c r="G56" s="58"/>
      <c r="H56" s="58"/>
      <c r="I56" s="8"/>
    </row>
    <row r="57" spans="2:9" ht="9" customHeight="1" x14ac:dyDescent="0.3">
      <c r="B57" s="5"/>
      <c r="C57" s="6"/>
      <c r="D57" s="7"/>
      <c r="E57" s="58"/>
      <c r="F57" s="58"/>
      <c r="G57" s="58"/>
      <c r="H57" s="58"/>
      <c r="I57" s="8"/>
    </row>
    <row r="58" spans="2:9" ht="9" customHeight="1" x14ac:dyDescent="0.3">
      <c r="B58" s="5"/>
      <c r="C58" s="6"/>
      <c r="D58" s="7"/>
      <c r="E58" s="58"/>
      <c r="F58" s="58"/>
      <c r="G58" s="58"/>
      <c r="H58" s="58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60" t="str">
        <f>IF(Paramètres!C9&lt;&gt;"",Paramètres!C9,"")</f>
        <v>Lot n°9</v>
      </c>
      <c r="F60" s="60"/>
      <c r="G60" s="60"/>
      <c r="H60" s="60"/>
      <c r="I60" s="8"/>
    </row>
    <row r="61" spans="2:9" ht="9" customHeight="1" x14ac:dyDescent="0.3">
      <c r="B61" s="5"/>
      <c r="C61" s="6"/>
      <c r="D61" s="7"/>
      <c r="E61" s="60"/>
      <c r="F61" s="60"/>
      <c r="G61" s="60"/>
      <c r="H61" s="60"/>
      <c r="I61" s="8"/>
    </row>
    <row r="62" spans="2:9" ht="9" customHeight="1" x14ac:dyDescent="0.3">
      <c r="B62" s="5"/>
      <c r="C62" s="6"/>
      <c r="D62" s="7"/>
      <c r="E62" s="60"/>
      <c r="F62" s="60"/>
      <c r="G62" s="60"/>
      <c r="H62" s="60"/>
      <c r="I62" s="8"/>
    </row>
    <row r="63" spans="2:9" ht="9" customHeight="1" x14ac:dyDescent="0.3">
      <c r="B63" s="5"/>
      <c r="C63" s="6"/>
      <c r="D63" s="7"/>
      <c r="E63" s="60" t="str">
        <f>IF(Paramètres!C11&lt;&gt;"",Paramètres!C11,"")</f>
        <v>PLOMBERIE - CHAUFFAGE - VENTILATION</v>
      </c>
      <c r="F63" s="60"/>
      <c r="G63" s="60"/>
      <c r="H63" s="60"/>
      <c r="I63" s="8"/>
    </row>
    <row r="64" spans="2:9" ht="9" customHeight="1" x14ac:dyDescent="0.3">
      <c r="B64" s="5"/>
      <c r="C64" s="6"/>
      <c r="D64" s="7"/>
      <c r="E64" s="60"/>
      <c r="F64" s="60"/>
      <c r="G64" s="60"/>
      <c r="H64" s="60"/>
      <c r="I64" s="8"/>
    </row>
    <row r="65" spans="2:9" ht="9" customHeight="1" x14ac:dyDescent="0.3">
      <c r="B65" s="5"/>
      <c r="C65" s="6"/>
      <c r="D65" s="7"/>
      <c r="E65" s="60"/>
      <c r="F65" s="60"/>
      <c r="G65" s="60"/>
      <c r="H65" s="60"/>
      <c r="I65" s="8"/>
    </row>
    <row r="66" spans="2:9" ht="9" customHeight="1" x14ac:dyDescent="0.3">
      <c r="B66" s="5"/>
      <c r="C66" s="6"/>
      <c r="D66" s="7"/>
      <c r="E66" s="60"/>
      <c r="F66" s="60"/>
      <c r="G66" s="60"/>
      <c r="H66" s="60"/>
      <c r="I66" s="8"/>
    </row>
    <row r="67" spans="2:9" ht="9" customHeight="1" x14ac:dyDescent="0.3">
      <c r="B67" s="5"/>
      <c r="C67" s="6"/>
      <c r="D67" s="7"/>
      <c r="E67" s="60"/>
      <c r="F67" s="60"/>
      <c r="G67" s="60"/>
      <c r="H67" s="60"/>
      <c r="I67" s="8"/>
    </row>
    <row r="68" spans="2:9" ht="9" customHeight="1" x14ac:dyDescent="0.3">
      <c r="B68" s="5"/>
      <c r="C68" s="6"/>
      <c r="D68" s="7"/>
      <c r="E68" s="60"/>
      <c r="F68" s="60"/>
      <c r="G68" s="60"/>
      <c r="H68" s="60"/>
      <c r="I68" s="8"/>
    </row>
    <row r="69" spans="2:9" ht="9" customHeight="1" x14ac:dyDescent="0.3">
      <c r="B69" s="5"/>
      <c r="C69" s="6"/>
      <c r="D69" s="7"/>
      <c r="E69" s="60"/>
      <c r="F69" s="60"/>
      <c r="G69" s="60"/>
      <c r="H69" s="60"/>
      <c r="I69" s="8"/>
    </row>
    <row r="70" spans="2:9" ht="9" customHeight="1" x14ac:dyDescent="0.3">
      <c r="B70" s="5"/>
      <c r="C70" s="6"/>
      <c r="D70" s="7"/>
      <c r="E70" s="61" t="str">
        <f>IF(Paramètres!C3&lt;&gt;"",Paramètres!C3,"")</f>
        <v>DPGF</v>
      </c>
      <c r="F70" s="62"/>
      <c r="G70" s="62"/>
      <c r="H70" s="63"/>
      <c r="I70" s="8"/>
    </row>
    <row r="71" spans="2:9" ht="9" customHeight="1" x14ac:dyDescent="0.3">
      <c r="B71" s="73"/>
      <c r="C71" s="71" t="s">
        <v>6</v>
      </c>
      <c r="D71" s="7"/>
      <c r="E71" s="64"/>
      <c r="F71" s="59"/>
      <c r="G71" s="59"/>
      <c r="H71" s="65"/>
      <c r="I71" s="8"/>
    </row>
    <row r="72" spans="2:9" ht="9" customHeight="1" x14ac:dyDescent="0.3">
      <c r="B72" s="73"/>
      <c r="C72" s="72"/>
      <c r="D72" s="7"/>
      <c r="E72" s="64"/>
      <c r="F72" s="59"/>
      <c r="G72" s="59"/>
      <c r="H72" s="65"/>
      <c r="I72" s="8"/>
    </row>
    <row r="73" spans="2:9" ht="9" customHeight="1" x14ac:dyDescent="0.3">
      <c r="B73" s="73"/>
      <c r="C73" s="72"/>
      <c r="D73" s="7"/>
      <c r="E73" s="64"/>
      <c r="F73" s="59"/>
      <c r="G73" s="59"/>
      <c r="H73" s="65"/>
      <c r="I73" s="8"/>
    </row>
    <row r="74" spans="2:9" ht="9" customHeight="1" x14ac:dyDescent="0.3">
      <c r="B74" s="73"/>
      <c r="C74" s="72"/>
      <c r="D74" s="7"/>
      <c r="E74" s="64"/>
      <c r="F74" s="59"/>
      <c r="G74" s="59"/>
      <c r="H74" s="65"/>
      <c r="I74" s="8"/>
    </row>
    <row r="75" spans="2:9" ht="9" customHeight="1" x14ac:dyDescent="0.3">
      <c r="B75" s="73"/>
      <c r="C75" s="72"/>
      <c r="D75" s="7"/>
      <c r="E75" s="64"/>
      <c r="F75" s="59"/>
      <c r="G75" s="59"/>
      <c r="H75" s="65"/>
      <c r="I75" s="8"/>
    </row>
    <row r="76" spans="2:9" ht="9" customHeight="1" x14ac:dyDescent="0.3">
      <c r="B76" s="73"/>
      <c r="C76" s="72"/>
      <c r="D76" s="7"/>
      <c r="E76" s="66"/>
      <c r="F76" s="67"/>
      <c r="G76" s="67"/>
      <c r="H76" s="68"/>
      <c r="I76" s="8"/>
    </row>
    <row r="77" spans="2:9" ht="9" customHeight="1" x14ac:dyDescent="0.3">
      <c r="B77" s="73"/>
      <c r="C77" s="72"/>
      <c r="D77" s="7"/>
      <c r="E77" s="7"/>
      <c r="F77" s="7"/>
      <c r="G77" s="7"/>
      <c r="H77" s="7"/>
      <c r="I77" s="8"/>
    </row>
    <row r="78" spans="2:9" ht="9" customHeight="1" x14ac:dyDescent="0.3">
      <c r="B78" s="73"/>
      <c r="C78" s="71" t="s">
        <v>5</v>
      </c>
      <c r="D78" s="7"/>
      <c r="E78" s="7"/>
      <c r="F78" s="69" t="s">
        <v>0</v>
      </c>
      <c r="G78" s="69" t="str">
        <f>IF(Paramètres!C7&lt;&gt;"",Paramètres!C7,"")</f>
        <v>2406SASNC035</v>
      </c>
      <c r="H78" s="7"/>
      <c r="I78" s="8"/>
    </row>
    <row r="79" spans="2:9" ht="9" customHeight="1" x14ac:dyDescent="0.3">
      <c r="B79" s="73"/>
      <c r="C79" s="72"/>
      <c r="D79" s="7"/>
      <c r="E79" s="7"/>
      <c r="F79" s="69"/>
      <c r="G79" s="69"/>
      <c r="H79" s="7"/>
      <c r="I79" s="8"/>
    </row>
    <row r="80" spans="2:9" ht="9" customHeight="1" x14ac:dyDescent="0.3">
      <c r="B80" s="73"/>
      <c r="C80" s="72"/>
      <c r="D80" s="7"/>
      <c r="E80" s="7"/>
      <c r="F80" s="69" t="s">
        <v>1</v>
      </c>
      <c r="G80" s="69" t="str">
        <f>IF(Paramètres!C13&lt;&gt;"",Paramètres!C13,"")</f>
        <v>26/04/2025</v>
      </c>
      <c r="H80" s="7"/>
      <c r="I80" s="8"/>
    </row>
    <row r="81" spans="2:9" ht="9" customHeight="1" x14ac:dyDescent="0.3">
      <c r="B81" s="73"/>
      <c r="C81" s="72"/>
      <c r="D81" s="7"/>
      <c r="E81" s="7"/>
      <c r="F81" s="69"/>
      <c r="G81" s="69"/>
      <c r="H81" s="7"/>
      <c r="I81" s="8"/>
    </row>
    <row r="82" spans="2:9" ht="9" customHeight="1" x14ac:dyDescent="0.3">
      <c r="B82" s="73"/>
      <c r="C82" s="72"/>
      <c r="D82" s="7"/>
      <c r="E82" s="7"/>
      <c r="F82" s="69" t="s">
        <v>2</v>
      </c>
      <c r="G82" s="69" t="str">
        <f>IF(Paramètres!C15&lt;&gt;"",Paramètres!C15,"")</f>
        <v>DCE</v>
      </c>
      <c r="H82" s="7"/>
      <c r="I82" s="8"/>
    </row>
    <row r="83" spans="2:9" ht="9" customHeight="1" x14ac:dyDescent="0.3">
      <c r="B83" s="73"/>
      <c r="C83" s="72"/>
      <c r="D83" s="7"/>
      <c r="E83" s="7"/>
      <c r="F83" s="69"/>
      <c r="G83" s="69"/>
      <c r="H83" s="7"/>
      <c r="I83" s="8"/>
    </row>
    <row r="84" spans="2:9" ht="9" customHeight="1" x14ac:dyDescent="0.3">
      <c r="B84" s="73"/>
      <c r="C84" s="72"/>
      <c r="D84" s="7"/>
      <c r="E84" s="7"/>
      <c r="F84" s="69" t="s">
        <v>3</v>
      </c>
      <c r="G84" s="69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9"/>
      <c r="G85" s="69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21"/>
  <sheetViews>
    <sheetView showGridLines="0" tabSelected="1" workbookViewId="0">
      <pane ySplit="3" topLeftCell="A4" activePane="bottomLeft" state="frozen"/>
      <selection pane="bottomLeft" activeCell="I10" sqref="I10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4" t="s">
        <v>25</v>
      </c>
      <c r="D3" s="74"/>
      <c r="E3" s="74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37.200000000000003" customHeight="1" x14ac:dyDescent="0.3">
      <c r="A4" s="7">
        <v>2</v>
      </c>
      <c r="B4" s="14" t="s">
        <v>37</v>
      </c>
      <c r="C4" s="75" t="s">
        <v>38</v>
      </c>
      <c r="D4" s="75"/>
      <c r="E4" s="75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6" t="s">
        <v>40</v>
      </c>
      <c r="D7" s="76"/>
      <c r="E7" s="76"/>
      <c r="F7" s="17"/>
      <c r="G7" s="17"/>
      <c r="H7" s="17"/>
      <c r="I7" s="17"/>
      <c r="J7" s="18"/>
      <c r="K7" s="7"/>
    </row>
    <row r="8" spans="1:17" x14ac:dyDescent="0.3">
      <c r="A8" s="7">
        <v>4</v>
      </c>
      <c r="B8" s="16" t="s">
        <v>41</v>
      </c>
      <c r="C8" s="77" t="s">
        <v>42</v>
      </c>
      <c r="D8" s="77"/>
      <c r="E8" s="77"/>
      <c r="F8" s="19"/>
      <c r="G8" s="19"/>
      <c r="H8" s="19"/>
      <c r="I8" s="19"/>
      <c r="J8" s="20"/>
      <c r="K8" s="7"/>
    </row>
    <row r="9" spans="1:17" ht="16.95" customHeight="1" x14ac:dyDescent="0.3">
      <c r="A9" s="7">
        <v>5</v>
      </c>
      <c r="B9" s="16" t="s">
        <v>43</v>
      </c>
      <c r="C9" s="78" t="s">
        <v>44</v>
      </c>
      <c r="D9" s="78"/>
      <c r="E9" s="78"/>
      <c r="F9" s="21"/>
      <c r="G9" s="21"/>
      <c r="H9" s="21"/>
      <c r="I9" s="21"/>
      <c r="J9" s="22"/>
      <c r="K9" s="7"/>
    </row>
    <row r="10" spans="1:17" ht="27.15" customHeight="1" x14ac:dyDescent="0.3">
      <c r="A10" s="7">
        <v>9</v>
      </c>
      <c r="B10" s="23" t="s">
        <v>45</v>
      </c>
      <c r="C10" s="79" t="s">
        <v>46</v>
      </c>
      <c r="D10" s="80"/>
      <c r="E10" s="80"/>
      <c r="F10" s="25" t="s">
        <v>47</v>
      </c>
      <c r="G10" s="26">
        <f>ROUND(SUM(G11:G11), 0 )</f>
        <v>1</v>
      </c>
      <c r="H10" s="26"/>
      <c r="I10" s="27"/>
      <c r="J10" s="28">
        <f>IF(AND(G10= "",H10= ""), 0, ROUND(ROUND(I10, 2) * ROUND(IF(H10="",G10,H10),  0), 2))</f>
        <v>0</v>
      </c>
      <c r="K10" s="7"/>
      <c r="M10" s="29">
        <v>0.2</v>
      </c>
      <c r="Q10" s="7">
        <v>17657</v>
      </c>
    </row>
    <row r="11" spans="1:17" hidden="1" x14ac:dyDescent="0.3">
      <c r="A11" s="30" t="s">
        <v>49</v>
      </c>
      <c r="B11" s="24"/>
      <c r="C11" s="81" t="s">
        <v>48</v>
      </c>
      <c r="D11" s="81"/>
      <c r="E11" s="81"/>
      <c r="F11" s="81"/>
      <c r="G11" s="31">
        <v>1</v>
      </c>
      <c r="H11" s="32"/>
      <c r="J11" s="24"/>
    </row>
    <row r="12" spans="1:17" hidden="1" x14ac:dyDescent="0.3">
      <c r="A12" s="7" t="s">
        <v>50</v>
      </c>
    </row>
    <row r="13" spans="1:17" hidden="1" x14ac:dyDescent="0.3">
      <c r="A13" s="7" t="s">
        <v>50</v>
      </c>
    </row>
    <row r="14" spans="1:17" x14ac:dyDescent="0.3">
      <c r="A14" s="7" t="s">
        <v>51</v>
      </c>
      <c r="B14" s="23"/>
      <c r="C14" s="7" t="s">
        <v>52</v>
      </c>
      <c r="G14" s="33">
        <v>1</v>
      </c>
      <c r="I14" s="34" t="s">
        <v>53</v>
      </c>
      <c r="J14" s="24"/>
    </row>
    <row r="15" spans="1:17" ht="40.799999999999997" hidden="1" x14ac:dyDescent="0.3">
      <c r="A15" s="7" t="s">
        <v>54</v>
      </c>
    </row>
    <row r="16" spans="1:17" hidden="1" x14ac:dyDescent="0.3">
      <c r="A16" s="7" t="s">
        <v>55</v>
      </c>
    </row>
    <row r="17" spans="1:17" hidden="1" x14ac:dyDescent="0.3">
      <c r="A17" s="7" t="s">
        <v>56</v>
      </c>
    </row>
    <row r="18" spans="1:17" x14ac:dyDescent="0.3">
      <c r="A18" s="7">
        <v>9</v>
      </c>
      <c r="B18" s="23" t="s">
        <v>57</v>
      </c>
      <c r="C18" s="79" t="s">
        <v>58</v>
      </c>
      <c r="D18" s="80"/>
      <c r="E18" s="80"/>
      <c r="F18" s="25" t="s">
        <v>47</v>
      </c>
      <c r="G18" s="26">
        <f>ROUND(SUM(G19:G21), 0 )</f>
        <v>4</v>
      </c>
      <c r="H18" s="26"/>
      <c r="I18" s="27"/>
      <c r="J18" s="28">
        <f>IF(AND(G18= "",H18= ""), 0, ROUND(ROUND(I18, 2) * ROUND(IF(H18="",G18,H18),  0), 2))</f>
        <v>0</v>
      </c>
      <c r="K18" s="7"/>
      <c r="M18" s="29">
        <v>0.2</v>
      </c>
      <c r="Q18" s="7" t="str">
        <f>IF(H18= "", "", 1032)</f>
        <v/>
      </c>
    </row>
    <row r="19" spans="1:17" hidden="1" x14ac:dyDescent="0.3">
      <c r="A19" s="30" t="s">
        <v>49</v>
      </c>
      <c r="B19" s="24"/>
      <c r="C19" s="81" t="s">
        <v>48</v>
      </c>
      <c r="D19" s="81"/>
      <c r="E19" s="81"/>
      <c r="F19" s="81"/>
      <c r="G19" s="31">
        <v>2</v>
      </c>
      <c r="H19" s="32"/>
      <c r="J19" s="24"/>
    </row>
    <row r="20" spans="1:17" hidden="1" x14ac:dyDescent="0.3">
      <c r="A20" s="30" t="s">
        <v>60</v>
      </c>
      <c r="B20" s="24"/>
      <c r="C20" s="81" t="s">
        <v>59</v>
      </c>
      <c r="D20" s="81"/>
      <c r="E20" s="81"/>
      <c r="F20" s="81"/>
      <c r="G20" s="31">
        <v>1</v>
      </c>
      <c r="H20" s="32"/>
      <c r="J20" s="24"/>
    </row>
    <row r="21" spans="1:17" hidden="1" x14ac:dyDescent="0.3">
      <c r="A21" s="30" t="s">
        <v>62</v>
      </c>
      <c r="B21" s="24"/>
      <c r="C21" s="81" t="s">
        <v>61</v>
      </c>
      <c r="D21" s="81"/>
      <c r="E21" s="81"/>
      <c r="F21" s="81"/>
      <c r="G21" s="31">
        <v>1</v>
      </c>
      <c r="H21" s="32"/>
      <c r="J21" s="24"/>
    </row>
    <row r="22" spans="1:17" hidden="1" x14ac:dyDescent="0.3">
      <c r="G22" s="35">
        <f>G19</f>
        <v>2</v>
      </c>
      <c r="H22" s="35" t="str">
        <f>IF(H19= "", "", H19)</f>
        <v/>
      </c>
      <c r="J22" s="35">
        <f>IF(AND(G22= "",H22= ""), 0, ROUND(ROUND(I18, 2) * ROUND(IF(H22="",G22,H22),  0), 2))</f>
        <v>0</v>
      </c>
      <c r="K22" s="7">
        <f>K18</f>
        <v>0</v>
      </c>
      <c r="Q22" s="7">
        <f>IF(H18= "", 17657, "")</f>
        <v>17657</v>
      </c>
    </row>
    <row r="23" spans="1:17" hidden="1" x14ac:dyDescent="0.3">
      <c r="G23" s="35">
        <f>G20</f>
        <v>1</v>
      </c>
      <c r="H23" s="35" t="str">
        <f>IF(H20= "", "", H20)</f>
        <v/>
      </c>
      <c r="J23" s="35">
        <f>IF(AND(G23= "",H23= ""), 0, ROUND(ROUND(I18, 2) * ROUND(IF(H23="",G23,H23),  0), 2))</f>
        <v>0</v>
      </c>
      <c r="K23" s="7">
        <f>K18</f>
        <v>0</v>
      </c>
      <c r="Q23" s="7">
        <f>IF(H18= "", 17657, "")</f>
        <v>17657</v>
      </c>
    </row>
    <row r="24" spans="1:17" hidden="1" x14ac:dyDescent="0.3">
      <c r="G24" s="35">
        <f>G21</f>
        <v>1</v>
      </c>
      <c r="H24" s="35" t="str">
        <f>IF(H21= "", "", H21)</f>
        <v/>
      </c>
      <c r="J24" s="35">
        <f>IF(AND(G24= "",H24= ""), 0, ROUND(ROUND(I18, 2) * ROUND(IF(H24="",G24,H24),  0), 2))</f>
        <v>0</v>
      </c>
      <c r="K24" s="7">
        <f>K18</f>
        <v>0</v>
      </c>
      <c r="Q24" s="7">
        <f>IF(H18= "", 17657, "")</f>
        <v>17657</v>
      </c>
    </row>
    <row r="25" spans="1:17" hidden="1" x14ac:dyDescent="0.3">
      <c r="A25" s="7" t="s">
        <v>50</v>
      </c>
    </row>
    <row r="26" spans="1:17" hidden="1" x14ac:dyDescent="0.3">
      <c r="A26" s="7" t="s">
        <v>50</v>
      </c>
    </row>
    <row r="27" spans="1:17" x14ac:dyDescent="0.3">
      <c r="A27" s="7" t="s">
        <v>51</v>
      </c>
      <c r="B27" s="23"/>
      <c r="C27" s="7" t="s">
        <v>52</v>
      </c>
      <c r="G27" s="33">
        <v>2</v>
      </c>
      <c r="I27" s="34" t="s">
        <v>53</v>
      </c>
      <c r="J27" s="24"/>
    </row>
    <row r="28" spans="1:17" ht="40.799999999999997" hidden="1" x14ac:dyDescent="0.3">
      <c r="A28" s="7" t="s">
        <v>54</v>
      </c>
    </row>
    <row r="29" spans="1:17" x14ac:dyDescent="0.3">
      <c r="A29" s="7" t="s">
        <v>51</v>
      </c>
      <c r="B29" s="23"/>
      <c r="C29" s="7" t="s">
        <v>63</v>
      </c>
      <c r="G29" s="33">
        <v>1</v>
      </c>
      <c r="I29" s="34" t="s">
        <v>53</v>
      </c>
      <c r="J29" s="24"/>
    </row>
    <row r="30" spans="1:17" ht="61.2" hidden="1" x14ac:dyDescent="0.3">
      <c r="A30" s="7" t="s">
        <v>64</v>
      </c>
    </row>
    <row r="31" spans="1:17" x14ac:dyDescent="0.3">
      <c r="A31" s="7" t="s">
        <v>51</v>
      </c>
      <c r="B31" s="23"/>
      <c r="C31" s="7" t="s">
        <v>65</v>
      </c>
      <c r="G31" s="33">
        <v>1</v>
      </c>
      <c r="I31" s="34" t="s">
        <v>53</v>
      </c>
      <c r="J31" s="24"/>
    </row>
    <row r="32" spans="1:17" ht="51" hidden="1" x14ac:dyDescent="0.3">
      <c r="A32" s="7" t="s">
        <v>66</v>
      </c>
    </row>
    <row r="33" spans="1:17" hidden="1" x14ac:dyDescent="0.3">
      <c r="A33" s="7" t="s">
        <v>55</v>
      </c>
    </row>
    <row r="34" spans="1:17" x14ac:dyDescent="0.3">
      <c r="A34" s="7" t="s">
        <v>67</v>
      </c>
      <c r="B34" s="36"/>
      <c r="C34" s="82" t="s">
        <v>68</v>
      </c>
      <c r="D34" s="82"/>
      <c r="E34" s="82"/>
      <c r="F34" s="82"/>
      <c r="G34" s="82"/>
      <c r="H34" s="82"/>
      <c r="I34" s="82"/>
      <c r="J34" s="36"/>
    </row>
    <row r="35" spans="1:17" hidden="1" x14ac:dyDescent="0.3">
      <c r="A35" s="7" t="s">
        <v>56</v>
      </c>
    </row>
    <row r="36" spans="1:17" x14ac:dyDescent="0.3">
      <c r="A36" s="7">
        <v>9</v>
      </c>
      <c r="B36" s="23" t="s">
        <v>69</v>
      </c>
      <c r="C36" s="79" t="s">
        <v>70</v>
      </c>
      <c r="D36" s="80"/>
      <c r="E36" s="80"/>
      <c r="F36" s="25" t="s">
        <v>47</v>
      </c>
      <c r="G36" s="26">
        <f>ROUND(SUM(G37:G37), 0 )</f>
        <v>6</v>
      </c>
      <c r="H36" s="26"/>
      <c r="I36" s="27"/>
      <c r="J36" s="28">
        <f>IF(AND(G36= "",H36= ""), 0, ROUND(ROUND(I36, 2) * ROUND(IF(H36="",G36,H36),  0), 2))</f>
        <v>0</v>
      </c>
      <c r="K36" s="7"/>
      <c r="M36" s="29">
        <v>0.2</v>
      </c>
      <c r="Q36" s="7">
        <v>17657</v>
      </c>
    </row>
    <row r="37" spans="1:17" hidden="1" x14ac:dyDescent="0.3">
      <c r="A37" s="30" t="s">
        <v>49</v>
      </c>
      <c r="B37" s="24"/>
      <c r="C37" s="81" t="s">
        <v>48</v>
      </c>
      <c r="D37" s="81"/>
      <c r="E37" s="81"/>
      <c r="F37" s="81"/>
      <c r="G37" s="31">
        <v>6</v>
      </c>
      <c r="H37" s="32"/>
      <c r="J37" s="24"/>
    </row>
    <row r="38" spans="1:17" hidden="1" x14ac:dyDescent="0.3">
      <c r="A38" s="7" t="s">
        <v>50</v>
      </c>
    </row>
    <row r="39" spans="1:17" hidden="1" x14ac:dyDescent="0.3">
      <c r="A39" s="7" t="s">
        <v>50</v>
      </c>
    </row>
    <row r="40" spans="1:17" x14ac:dyDescent="0.3">
      <c r="A40" s="7" t="s">
        <v>51</v>
      </c>
      <c r="B40" s="23"/>
      <c r="C40" s="7" t="s">
        <v>52</v>
      </c>
      <c r="G40" s="33">
        <v>6</v>
      </c>
      <c r="I40" s="34" t="s">
        <v>53</v>
      </c>
      <c r="J40" s="24"/>
    </row>
    <row r="41" spans="1:17" ht="40.799999999999997" hidden="1" x14ac:dyDescent="0.3">
      <c r="A41" s="7" t="s">
        <v>54</v>
      </c>
    </row>
    <row r="42" spans="1:17" hidden="1" x14ac:dyDescent="0.3">
      <c r="A42" s="7" t="s">
        <v>55</v>
      </c>
    </row>
    <row r="43" spans="1:17" x14ac:dyDescent="0.3">
      <c r="A43" s="7" t="s">
        <v>67</v>
      </c>
      <c r="B43" s="36"/>
      <c r="C43" s="82" t="s">
        <v>68</v>
      </c>
      <c r="D43" s="82"/>
      <c r="E43" s="82"/>
      <c r="F43" s="82"/>
      <c r="G43" s="82"/>
      <c r="H43" s="82"/>
      <c r="I43" s="82"/>
      <c r="J43" s="36"/>
    </row>
    <row r="44" spans="1:17" hidden="1" x14ac:dyDescent="0.3">
      <c r="A44" s="7" t="s">
        <v>56</v>
      </c>
    </row>
    <row r="45" spans="1:17" hidden="1" x14ac:dyDescent="0.3">
      <c r="A45" s="7" t="s">
        <v>71</v>
      </c>
    </row>
    <row r="46" spans="1:17" x14ac:dyDescent="0.3">
      <c r="A46" s="7">
        <v>5</v>
      </c>
      <c r="B46" s="16" t="s">
        <v>72</v>
      </c>
      <c r="C46" s="78" t="s">
        <v>73</v>
      </c>
      <c r="D46" s="78"/>
      <c r="E46" s="78"/>
      <c r="F46" s="21"/>
      <c r="G46" s="21"/>
      <c r="H46" s="21"/>
      <c r="I46" s="21"/>
      <c r="J46" s="22"/>
      <c r="K46" s="7"/>
    </row>
    <row r="47" spans="1:17" hidden="1" x14ac:dyDescent="0.3">
      <c r="A47" s="7" t="s">
        <v>74</v>
      </c>
    </row>
    <row r="48" spans="1:17" x14ac:dyDescent="0.3">
      <c r="A48" s="7">
        <v>9</v>
      </c>
      <c r="B48" s="23" t="s">
        <v>75</v>
      </c>
      <c r="C48" s="79" t="s">
        <v>76</v>
      </c>
      <c r="D48" s="80"/>
      <c r="E48" s="80"/>
      <c r="F48" s="25" t="s">
        <v>47</v>
      </c>
      <c r="G48" s="26">
        <f>ROUND(SUM(G49:G51), 0 )</f>
        <v>13</v>
      </c>
      <c r="H48" s="26"/>
      <c r="I48" s="27"/>
      <c r="J48" s="28">
        <f>IF(AND(G48= "",H48= ""), 0, ROUND(ROUND(I48, 2) * ROUND(IF(H48="",G48,H48),  0), 2))</f>
        <v>0</v>
      </c>
      <c r="K48" s="7"/>
      <c r="M48" s="29">
        <v>0.2</v>
      </c>
      <c r="Q48" s="7" t="str">
        <f>IF(H48= "", "", 1032)</f>
        <v/>
      </c>
    </row>
    <row r="49" spans="1:17" hidden="1" x14ac:dyDescent="0.3">
      <c r="A49" s="30" t="s">
        <v>49</v>
      </c>
      <c r="B49" s="24"/>
      <c r="C49" s="81" t="s">
        <v>48</v>
      </c>
      <c r="D49" s="81"/>
      <c r="E49" s="81"/>
      <c r="F49" s="81"/>
      <c r="G49" s="31">
        <v>7</v>
      </c>
      <c r="H49" s="32"/>
      <c r="J49" s="24"/>
    </row>
    <row r="50" spans="1:17" hidden="1" x14ac:dyDescent="0.3">
      <c r="A50" s="30" t="s">
        <v>60</v>
      </c>
      <c r="B50" s="24"/>
      <c r="C50" s="81" t="s">
        <v>59</v>
      </c>
      <c r="D50" s="81"/>
      <c r="E50" s="81"/>
      <c r="F50" s="81"/>
      <c r="G50" s="31">
        <v>3</v>
      </c>
      <c r="H50" s="32"/>
      <c r="J50" s="24"/>
    </row>
    <row r="51" spans="1:17" hidden="1" x14ac:dyDescent="0.3">
      <c r="A51" s="30" t="s">
        <v>62</v>
      </c>
      <c r="B51" s="24"/>
      <c r="C51" s="81" t="s">
        <v>61</v>
      </c>
      <c r="D51" s="81"/>
      <c r="E51" s="81"/>
      <c r="F51" s="81"/>
      <c r="G51" s="31">
        <v>3</v>
      </c>
      <c r="H51" s="32"/>
      <c r="J51" s="24"/>
    </row>
    <row r="52" spans="1:17" hidden="1" x14ac:dyDescent="0.3">
      <c r="G52" s="35">
        <f>G49</f>
        <v>7</v>
      </c>
      <c r="H52" s="35" t="str">
        <f>IF(H49= "", "", H49)</f>
        <v/>
      </c>
      <c r="J52" s="35">
        <f>IF(AND(G52= "",H52= ""), 0, ROUND(ROUND(I48, 2) * ROUND(IF(H52="",G52,H52),  0), 2))</f>
        <v>0</v>
      </c>
      <c r="K52" s="7">
        <f>K48</f>
        <v>0</v>
      </c>
      <c r="Q52" s="7">
        <f>IF(H48= "", 17657, "")</f>
        <v>17657</v>
      </c>
    </row>
    <row r="53" spans="1:17" hidden="1" x14ac:dyDescent="0.3">
      <c r="G53" s="35">
        <f>G50</f>
        <v>3</v>
      </c>
      <c r="H53" s="35" t="str">
        <f>IF(H50= "", "", H50)</f>
        <v/>
      </c>
      <c r="J53" s="35">
        <f>IF(AND(G53= "",H53= ""), 0, ROUND(ROUND(I48, 2) * ROUND(IF(H53="",G53,H53),  0), 2))</f>
        <v>0</v>
      </c>
      <c r="K53" s="7">
        <f>K48</f>
        <v>0</v>
      </c>
      <c r="Q53" s="7">
        <f>IF(H48= "", 17657, "")</f>
        <v>17657</v>
      </c>
    </row>
    <row r="54" spans="1:17" hidden="1" x14ac:dyDescent="0.3">
      <c r="G54" s="35">
        <f>G51</f>
        <v>3</v>
      </c>
      <c r="H54" s="35" t="str">
        <f>IF(H51= "", "", H51)</f>
        <v/>
      </c>
      <c r="J54" s="35">
        <f>IF(AND(G54= "",H54= ""), 0, ROUND(ROUND(I48, 2) * ROUND(IF(H54="",G54,H54),  0), 2))</f>
        <v>0</v>
      </c>
      <c r="K54" s="7">
        <f>K48</f>
        <v>0</v>
      </c>
      <c r="Q54" s="7">
        <f>IF(H48= "", 17657, "")</f>
        <v>17657</v>
      </c>
    </row>
    <row r="55" spans="1:17" x14ac:dyDescent="0.3">
      <c r="A55" s="7" t="s">
        <v>51</v>
      </c>
      <c r="B55" s="23"/>
      <c r="C55" s="7" t="s">
        <v>77</v>
      </c>
      <c r="G55" s="33">
        <v>7</v>
      </c>
      <c r="I55" s="34" t="s">
        <v>53</v>
      </c>
      <c r="J55" s="24"/>
    </row>
    <row r="56" spans="1:17" ht="40.799999999999997" hidden="1" x14ac:dyDescent="0.3">
      <c r="A56" s="7" t="s">
        <v>54</v>
      </c>
    </row>
    <row r="57" spans="1:17" x14ac:dyDescent="0.3">
      <c r="A57" s="7" t="s">
        <v>51</v>
      </c>
      <c r="B57" s="23"/>
      <c r="C57" s="7" t="s">
        <v>63</v>
      </c>
      <c r="G57" s="33">
        <v>3</v>
      </c>
      <c r="I57" s="34" t="s">
        <v>53</v>
      </c>
      <c r="J57" s="24"/>
    </row>
    <row r="58" spans="1:17" ht="61.2" hidden="1" x14ac:dyDescent="0.3">
      <c r="A58" s="7" t="s">
        <v>64</v>
      </c>
    </row>
    <row r="59" spans="1:17" x14ac:dyDescent="0.3">
      <c r="A59" s="7" t="s">
        <v>51</v>
      </c>
      <c r="B59" s="23"/>
      <c r="C59" s="7" t="s">
        <v>65</v>
      </c>
      <c r="G59" s="33">
        <v>3</v>
      </c>
      <c r="I59" s="34" t="s">
        <v>53</v>
      </c>
      <c r="J59" s="24"/>
    </row>
    <row r="60" spans="1:17" ht="51" hidden="1" x14ac:dyDescent="0.3">
      <c r="A60" s="7" t="s">
        <v>66</v>
      </c>
    </row>
    <row r="61" spans="1:17" hidden="1" x14ac:dyDescent="0.3">
      <c r="A61" s="7" t="s">
        <v>55</v>
      </c>
    </row>
    <row r="62" spans="1:17" x14ac:dyDescent="0.3">
      <c r="A62" s="7" t="s">
        <v>67</v>
      </c>
      <c r="B62" s="36"/>
      <c r="C62" s="82" t="s">
        <v>68</v>
      </c>
      <c r="D62" s="82"/>
      <c r="E62" s="82"/>
      <c r="F62" s="82"/>
      <c r="G62" s="82"/>
      <c r="H62" s="82"/>
      <c r="I62" s="82"/>
      <c r="J62" s="36"/>
    </row>
    <row r="63" spans="1:17" hidden="1" x14ac:dyDescent="0.3">
      <c r="A63" s="7" t="s">
        <v>56</v>
      </c>
    </row>
    <row r="64" spans="1:17" hidden="1" x14ac:dyDescent="0.3">
      <c r="A64" s="7" t="s">
        <v>71</v>
      </c>
    </row>
    <row r="65" spans="1:17" x14ac:dyDescent="0.3">
      <c r="A65" s="7">
        <v>5</v>
      </c>
      <c r="B65" s="16" t="s">
        <v>78</v>
      </c>
      <c r="C65" s="78" t="s">
        <v>79</v>
      </c>
      <c r="D65" s="78"/>
      <c r="E65" s="78"/>
      <c r="F65" s="21"/>
      <c r="G65" s="21"/>
      <c r="H65" s="21"/>
      <c r="I65" s="21"/>
      <c r="J65" s="22"/>
      <c r="K65" s="7"/>
    </row>
    <row r="66" spans="1:17" hidden="1" x14ac:dyDescent="0.3">
      <c r="A66" s="7" t="s">
        <v>74</v>
      </c>
    </row>
    <row r="67" spans="1:17" x14ac:dyDescent="0.3">
      <c r="A67" s="7">
        <v>9</v>
      </c>
      <c r="B67" s="23" t="s">
        <v>80</v>
      </c>
      <c r="C67" s="79" t="s">
        <v>81</v>
      </c>
      <c r="D67" s="80"/>
      <c r="E67" s="80"/>
      <c r="F67" s="25" t="s">
        <v>82</v>
      </c>
      <c r="G67" s="37">
        <f>ROUND(SUM(G68:G70), 2 )</f>
        <v>18</v>
      </c>
      <c r="H67" s="37"/>
      <c r="I67" s="27"/>
      <c r="J67" s="28">
        <f>IF(AND(G67= "",H67= ""), 0, ROUND(ROUND(I67, 2) * ROUND(IF(H67="",G67,H67),  2), 2))</f>
        <v>0</v>
      </c>
      <c r="K67" s="7"/>
      <c r="M67" s="29">
        <v>0.2</v>
      </c>
      <c r="Q67" s="7" t="str">
        <f>IF(H67= "", "", 1032)</f>
        <v/>
      </c>
    </row>
    <row r="68" spans="1:17" hidden="1" x14ac:dyDescent="0.3">
      <c r="A68" s="30" t="s">
        <v>49</v>
      </c>
      <c r="B68" s="24"/>
      <c r="C68" s="81" t="s">
        <v>48</v>
      </c>
      <c r="D68" s="81"/>
      <c r="E68" s="81"/>
      <c r="F68" s="81"/>
      <c r="G68" s="38">
        <v>3</v>
      </c>
      <c r="H68" s="32"/>
      <c r="J68" s="24"/>
    </row>
    <row r="69" spans="1:17" hidden="1" x14ac:dyDescent="0.3">
      <c r="A69" s="30" t="s">
        <v>60</v>
      </c>
      <c r="B69" s="24"/>
      <c r="C69" s="81" t="s">
        <v>59</v>
      </c>
      <c r="D69" s="81"/>
      <c r="E69" s="81"/>
      <c r="F69" s="81"/>
      <c r="G69" s="38">
        <v>5</v>
      </c>
      <c r="H69" s="32"/>
      <c r="J69" s="24"/>
    </row>
    <row r="70" spans="1:17" hidden="1" x14ac:dyDescent="0.3">
      <c r="A70" s="30" t="s">
        <v>62</v>
      </c>
      <c r="B70" s="24"/>
      <c r="C70" s="81" t="s">
        <v>61</v>
      </c>
      <c r="D70" s="81"/>
      <c r="E70" s="81"/>
      <c r="F70" s="81"/>
      <c r="G70" s="38">
        <v>10</v>
      </c>
      <c r="H70" s="32"/>
      <c r="J70" s="24"/>
    </row>
    <row r="71" spans="1:17" hidden="1" x14ac:dyDescent="0.3">
      <c r="G71" s="35">
        <f>G68</f>
        <v>3</v>
      </c>
      <c r="H71" s="35" t="str">
        <f>IF(H68= "", "", H68)</f>
        <v/>
      </c>
      <c r="J71" s="35">
        <f>IF(AND(G71= "",H71= ""), 0, ROUND(ROUND(I67, 2) * ROUND(IF(H71="",G71,H71),  2), 2))</f>
        <v>0</v>
      </c>
      <c r="K71" s="7">
        <f>K67</f>
        <v>0</v>
      </c>
      <c r="Q71" s="7">
        <f>IF(H67= "", 17657, "")</f>
        <v>17657</v>
      </c>
    </row>
    <row r="72" spans="1:17" hidden="1" x14ac:dyDescent="0.3">
      <c r="G72" s="35">
        <f>G69</f>
        <v>5</v>
      </c>
      <c r="H72" s="35" t="str">
        <f>IF(H69= "", "", H69)</f>
        <v/>
      </c>
      <c r="J72" s="35">
        <f>IF(AND(G72= "",H72= ""), 0, ROUND(ROUND(I67, 2) * ROUND(IF(H72="",G72,H72),  2), 2))</f>
        <v>0</v>
      </c>
      <c r="K72" s="7">
        <f>K67</f>
        <v>0</v>
      </c>
      <c r="Q72" s="7">
        <f>IF(H67= "", 17657, "")</f>
        <v>17657</v>
      </c>
    </row>
    <row r="73" spans="1:17" hidden="1" x14ac:dyDescent="0.3">
      <c r="G73" s="35">
        <f>G70</f>
        <v>10</v>
      </c>
      <c r="H73" s="35" t="str">
        <f>IF(H70= "", "", H70)</f>
        <v/>
      </c>
      <c r="J73" s="35">
        <f>IF(AND(G73= "",H73= ""), 0, ROUND(ROUND(I67, 2) * ROUND(IF(H73="",G73,H73),  2), 2))</f>
        <v>0</v>
      </c>
      <c r="K73" s="7">
        <f>K67</f>
        <v>0</v>
      </c>
      <c r="Q73" s="7">
        <f>IF(H67= "", 17657, "")</f>
        <v>17657</v>
      </c>
    </row>
    <row r="74" spans="1:17" hidden="1" x14ac:dyDescent="0.3">
      <c r="A74" s="7" t="s">
        <v>50</v>
      </c>
    </row>
    <row r="75" spans="1:17" x14ac:dyDescent="0.3">
      <c r="A75" s="7" t="s">
        <v>51</v>
      </c>
      <c r="B75" s="23"/>
      <c r="C75" s="7" t="s">
        <v>83</v>
      </c>
      <c r="G75" s="39">
        <v>3</v>
      </c>
      <c r="I75" s="40" t="s">
        <v>84</v>
      </c>
      <c r="J75" s="24"/>
    </row>
    <row r="76" spans="1:17" ht="40.799999999999997" hidden="1" x14ac:dyDescent="0.3">
      <c r="A76" s="7" t="s">
        <v>54</v>
      </c>
    </row>
    <row r="77" spans="1:17" x14ac:dyDescent="0.3">
      <c r="A77" s="7" t="s">
        <v>51</v>
      </c>
      <c r="B77" s="23"/>
      <c r="C77" s="7" t="s">
        <v>63</v>
      </c>
      <c r="G77" s="39">
        <v>5</v>
      </c>
      <c r="I77" s="40" t="s">
        <v>84</v>
      </c>
      <c r="J77" s="24"/>
    </row>
    <row r="78" spans="1:17" ht="61.2" hidden="1" x14ac:dyDescent="0.3">
      <c r="A78" s="7" t="s">
        <v>64</v>
      </c>
    </row>
    <row r="79" spans="1:17" x14ac:dyDescent="0.3">
      <c r="A79" s="7" t="s">
        <v>51</v>
      </c>
      <c r="B79" s="23"/>
      <c r="C79" s="7" t="s">
        <v>65</v>
      </c>
      <c r="G79" s="39">
        <v>10</v>
      </c>
      <c r="I79" s="40" t="s">
        <v>84</v>
      </c>
      <c r="J79" s="24"/>
    </row>
    <row r="80" spans="1:17" ht="51" hidden="1" x14ac:dyDescent="0.3">
      <c r="A80" s="7" t="s">
        <v>66</v>
      </c>
    </row>
    <row r="81" spans="1:17" hidden="1" x14ac:dyDescent="0.3">
      <c r="A81" s="7" t="s">
        <v>55</v>
      </c>
    </row>
    <row r="82" spans="1:17" x14ac:dyDescent="0.3">
      <c r="A82" s="7" t="s">
        <v>67</v>
      </c>
      <c r="B82" s="36"/>
      <c r="C82" s="82" t="s">
        <v>68</v>
      </c>
      <c r="D82" s="82"/>
      <c r="E82" s="82"/>
      <c r="F82" s="82"/>
      <c r="G82" s="82"/>
      <c r="H82" s="82"/>
      <c r="I82" s="82"/>
      <c r="J82" s="36"/>
    </row>
    <row r="83" spans="1:17" hidden="1" x14ac:dyDescent="0.3">
      <c r="A83" s="7" t="s">
        <v>56</v>
      </c>
    </row>
    <row r="84" spans="1:17" x14ac:dyDescent="0.3">
      <c r="A84" s="7">
        <v>9</v>
      </c>
      <c r="B84" s="23" t="s">
        <v>85</v>
      </c>
      <c r="C84" s="79" t="s">
        <v>86</v>
      </c>
      <c r="D84" s="80"/>
      <c r="E84" s="80"/>
      <c r="F84" s="25" t="s">
        <v>82</v>
      </c>
      <c r="G84" s="37">
        <f>ROUND(SUM(G85:G87), 2 )</f>
        <v>18</v>
      </c>
      <c r="H84" s="37"/>
      <c r="I84" s="27"/>
      <c r="J84" s="28">
        <f>IF(AND(G84= "",H84= ""), 0, ROUND(ROUND(I84, 2) * ROUND(IF(H84="",G84,H84),  2), 2))</f>
        <v>0</v>
      </c>
      <c r="K84" s="7"/>
      <c r="M84" s="29">
        <v>0.2</v>
      </c>
      <c r="Q84" s="7" t="str">
        <f>IF(H84= "", "", 1032)</f>
        <v/>
      </c>
    </row>
    <row r="85" spans="1:17" hidden="1" x14ac:dyDescent="0.3">
      <c r="A85" s="30" t="s">
        <v>49</v>
      </c>
      <c r="B85" s="24"/>
      <c r="C85" s="81" t="s">
        <v>48</v>
      </c>
      <c r="D85" s="81"/>
      <c r="E85" s="81"/>
      <c r="F85" s="81"/>
      <c r="G85" s="38">
        <v>4</v>
      </c>
      <c r="H85" s="32"/>
      <c r="J85" s="24"/>
    </row>
    <row r="86" spans="1:17" hidden="1" x14ac:dyDescent="0.3">
      <c r="A86" s="30" t="s">
        <v>60</v>
      </c>
      <c r="B86" s="24"/>
      <c r="C86" s="81" t="s">
        <v>59</v>
      </c>
      <c r="D86" s="81"/>
      <c r="E86" s="81"/>
      <c r="F86" s="81"/>
      <c r="G86" s="38">
        <v>7</v>
      </c>
      <c r="H86" s="32"/>
      <c r="J86" s="24"/>
    </row>
    <row r="87" spans="1:17" hidden="1" x14ac:dyDescent="0.3">
      <c r="A87" s="30" t="s">
        <v>62</v>
      </c>
      <c r="B87" s="24"/>
      <c r="C87" s="81" t="s">
        <v>61</v>
      </c>
      <c r="D87" s="81"/>
      <c r="E87" s="81"/>
      <c r="F87" s="81"/>
      <c r="G87" s="38">
        <v>7</v>
      </c>
      <c r="H87" s="32"/>
      <c r="J87" s="24"/>
    </row>
    <row r="88" spans="1:17" hidden="1" x14ac:dyDescent="0.3">
      <c r="G88" s="35">
        <f>G85</f>
        <v>4</v>
      </c>
      <c r="H88" s="35" t="str">
        <f>IF(H85= "", "", H85)</f>
        <v/>
      </c>
      <c r="J88" s="35">
        <f>IF(AND(G88= "",H88= ""), 0, ROUND(ROUND(I84, 2) * ROUND(IF(H88="",G88,H88),  2), 2))</f>
        <v>0</v>
      </c>
      <c r="K88" s="7">
        <f>K84</f>
        <v>0</v>
      </c>
      <c r="Q88" s="7">
        <f>IF(H84= "", 17657, "")</f>
        <v>17657</v>
      </c>
    </row>
    <row r="89" spans="1:17" hidden="1" x14ac:dyDescent="0.3">
      <c r="G89" s="35">
        <f>G86</f>
        <v>7</v>
      </c>
      <c r="H89" s="35" t="str">
        <f>IF(H86= "", "", H86)</f>
        <v/>
      </c>
      <c r="J89" s="35">
        <f>IF(AND(G89= "",H89= ""), 0, ROUND(ROUND(I84, 2) * ROUND(IF(H89="",G89,H89),  2), 2))</f>
        <v>0</v>
      </c>
      <c r="K89" s="7">
        <f>K84</f>
        <v>0</v>
      </c>
      <c r="Q89" s="7">
        <f>IF(H84= "", 17657, "")</f>
        <v>17657</v>
      </c>
    </row>
    <row r="90" spans="1:17" hidden="1" x14ac:dyDescent="0.3">
      <c r="G90" s="35">
        <f>G87</f>
        <v>7</v>
      </c>
      <c r="H90" s="35" t="str">
        <f>IF(H87= "", "", H87)</f>
        <v/>
      </c>
      <c r="J90" s="35">
        <f>IF(AND(G90= "",H90= ""), 0, ROUND(ROUND(I84, 2) * ROUND(IF(H90="",G90,H90),  2), 2))</f>
        <v>0</v>
      </c>
      <c r="K90" s="7">
        <f>K84</f>
        <v>0</v>
      </c>
      <c r="Q90" s="7">
        <f>IF(H84= "", 17657, "")</f>
        <v>17657</v>
      </c>
    </row>
    <row r="91" spans="1:17" hidden="1" x14ac:dyDescent="0.3">
      <c r="A91" s="7" t="s">
        <v>50</v>
      </c>
    </row>
    <row r="92" spans="1:17" x14ac:dyDescent="0.3">
      <c r="A92" s="7" t="s">
        <v>51</v>
      </c>
      <c r="B92" s="23"/>
      <c r="C92" s="7" t="s">
        <v>52</v>
      </c>
      <c r="G92" s="39">
        <v>4</v>
      </c>
      <c r="I92" s="40" t="s">
        <v>84</v>
      </c>
      <c r="J92" s="24"/>
    </row>
    <row r="93" spans="1:17" ht="40.799999999999997" hidden="1" x14ac:dyDescent="0.3">
      <c r="A93" s="7" t="s">
        <v>54</v>
      </c>
    </row>
    <row r="94" spans="1:17" x14ac:dyDescent="0.3">
      <c r="A94" s="7" t="s">
        <v>51</v>
      </c>
      <c r="B94" s="23"/>
      <c r="C94" s="7" t="s">
        <v>63</v>
      </c>
      <c r="G94" s="39">
        <v>7</v>
      </c>
      <c r="I94" s="40" t="s">
        <v>84</v>
      </c>
      <c r="J94" s="24"/>
    </row>
    <row r="95" spans="1:17" ht="61.2" hidden="1" x14ac:dyDescent="0.3">
      <c r="A95" s="7" t="s">
        <v>64</v>
      </c>
    </row>
    <row r="96" spans="1:17" x14ac:dyDescent="0.3">
      <c r="A96" s="7" t="s">
        <v>51</v>
      </c>
      <c r="B96" s="23"/>
      <c r="C96" s="7" t="s">
        <v>65</v>
      </c>
      <c r="G96" s="39">
        <v>7</v>
      </c>
      <c r="I96" s="40" t="s">
        <v>84</v>
      </c>
      <c r="J96" s="24"/>
    </row>
    <row r="97" spans="1:17" ht="51" hidden="1" x14ac:dyDescent="0.3">
      <c r="A97" s="7" t="s">
        <v>66</v>
      </c>
    </row>
    <row r="98" spans="1:17" hidden="1" x14ac:dyDescent="0.3">
      <c r="A98" s="7" t="s">
        <v>55</v>
      </c>
    </row>
    <row r="99" spans="1:17" x14ac:dyDescent="0.3">
      <c r="A99" s="7" t="s">
        <v>67</v>
      </c>
      <c r="B99" s="36"/>
      <c r="C99" s="82" t="s">
        <v>68</v>
      </c>
      <c r="D99" s="82"/>
      <c r="E99" s="82"/>
      <c r="F99" s="82"/>
      <c r="G99" s="82"/>
      <c r="H99" s="82"/>
      <c r="I99" s="82"/>
      <c r="J99" s="36"/>
    </row>
    <row r="100" spans="1:17" hidden="1" x14ac:dyDescent="0.3">
      <c r="A100" s="7" t="s">
        <v>56</v>
      </c>
    </row>
    <row r="101" spans="1:17" hidden="1" x14ac:dyDescent="0.3">
      <c r="A101" s="7" t="s">
        <v>71</v>
      </c>
    </row>
    <row r="102" spans="1:17" hidden="1" x14ac:dyDescent="0.3">
      <c r="A102" s="7" t="s">
        <v>87</v>
      </c>
    </row>
    <row r="103" spans="1:17" x14ac:dyDescent="0.3">
      <c r="A103" s="7">
        <v>4</v>
      </c>
      <c r="B103" s="16" t="s">
        <v>88</v>
      </c>
      <c r="C103" s="77" t="s">
        <v>89</v>
      </c>
      <c r="D103" s="77"/>
      <c r="E103" s="77"/>
      <c r="F103" s="19"/>
      <c r="G103" s="19"/>
      <c r="H103" s="19"/>
      <c r="I103" s="19"/>
      <c r="J103" s="20"/>
      <c r="K103" s="7"/>
    </row>
    <row r="104" spans="1:17" ht="16.95" customHeight="1" x14ac:dyDescent="0.3">
      <c r="A104" s="7">
        <v>5</v>
      </c>
      <c r="B104" s="16" t="s">
        <v>90</v>
      </c>
      <c r="C104" s="78" t="s">
        <v>91</v>
      </c>
      <c r="D104" s="78"/>
      <c r="E104" s="78"/>
      <c r="F104" s="21"/>
      <c r="G104" s="21"/>
      <c r="H104" s="21"/>
      <c r="I104" s="21"/>
      <c r="J104" s="22"/>
      <c r="K104" s="7"/>
    </row>
    <row r="105" spans="1:17" x14ac:dyDescent="0.3">
      <c r="A105" s="7">
        <v>9</v>
      </c>
      <c r="B105" s="23" t="s">
        <v>92</v>
      </c>
      <c r="C105" s="79" t="s">
        <v>93</v>
      </c>
      <c r="D105" s="80"/>
      <c r="E105" s="80"/>
      <c r="F105" s="25" t="s">
        <v>12</v>
      </c>
      <c r="G105" s="26">
        <f>ROUND(SUM(G106:G107), 0 )</f>
        <v>3</v>
      </c>
      <c r="H105" s="26"/>
      <c r="I105" s="27"/>
      <c r="J105" s="28">
        <f>IF(AND(G105= "",H105= ""), 0, ROUND(ROUND(I105, 2) * ROUND(IF(H105="",G105,H105),  0), 2))</f>
        <v>0</v>
      </c>
      <c r="K105" s="7"/>
      <c r="M105" s="29">
        <v>0.2</v>
      </c>
      <c r="Q105" s="7" t="str">
        <f>IF(H105= "", "", 1032)</f>
        <v/>
      </c>
    </row>
    <row r="106" spans="1:17" hidden="1" x14ac:dyDescent="0.3">
      <c r="A106" s="30" t="s">
        <v>60</v>
      </c>
      <c r="B106" s="24"/>
      <c r="C106" s="81" t="s">
        <v>59</v>
      </c>
      <c r="D106" s="81"/>
      <c r="E106" s="81"/>
      <c r="F106" s="81"/>
      <c r="G106" s="31">
        <v>2</v>
      </c>
      <c r="H106" s="32"/>
      <c r="J106" s="24"/>
    </row>
    <row r="107" spans="1:17" hidden="1" x14ac:dyDescent="0.3">
      <c r="A107" s="30" t="s">
        <v>62</v>
      </c>
      <c r="B107" s="24"/>
      <c r="C107" s="81" t="s">
        <v>61</v>
      </c>
      <c r="D107" s="81"/>
      <c r="E107" s="81"/>
      <c r="F107" s="81"/>
      <c r="G107" s="31">
        <v>1</v>
      </c>
      <c r="H107" s="32"/>
      <c r="J107" s="24"/>
    </row>
    <row r="108" spans="1:17" hidden="1" x14ac:dyDescent="0.3">
      <c r="G108" s="35">
        <f>G106</f>
        <v>2</v>
      </c>
      <c r="H108" s="35" t="str">
        <f>IF(H106= "", "", H106)</f>
        <v/>
      </c>
      <c r="J108" s="35">
        <f>IF(AND(G108= "",H108= ""), 0, ROUND(ROUND(I105, 2) * ROUND(IF(H108="",G108,H108),  0), 2))</f>
        <v>0</v>
      </c>
      <c r="K108" s="7">
        <f>K105</f>
        <v>0</v>
      </c>
      <c r="Q108" s="7">
        <f>IF(H105= "", 17657, "")</f>
        <v>17657</v>
      </c>
    </row>
    <row r="109" spans="1:17" hidden="1" x14ac:dyDescent="0.3">
      <c r="G109" s="35">
        <f>G107</f>
        <v>1</v>
      </c>
      <c r="H109" s="35" t="str">
        <f>IF(H107= "", "", H107)</f>
        <v/>
      </c>
      <c r="J109" s="35">
        <f>IF(AND(G109= "",H109= ""), 0, ROUND(ROUND(I105, 2) * ROUND(IF(H109="",G109,H109),  0), 2))</f>
        <v>0</v>
      </c>
      <c r="K109" s="7">
        <f>K105</f>
        <v>0</v>
      </c>
      <c r="Q109" s="7">
        <f>IF(H105= "", 17657, "")</f>
        <v>17657</v>
      </c>
    </row>
    <row r="110" spans="1:17" hidden="1" x14ac:dyDescent="0.3">
      <c r="A110" s="7" t="s">
        <v>50</v>
      </c>
    </row>
    <row r="111" spans="1:17" hidden="1" x14ac:dyDescent="0.3">
      <c r="A111" s="7" t="s">
        <v>50</v>
      </c>
    </row>
    <row r="112" spans="1:17" x14ac:dyDescent="0.3">
      <c r="A112" s="7" t="s">
        <v>51</v>
      </c>
      <c r="B112" s="23"/>
      <c r="C112" s="7" t="s">
        <v>63</v>
      </c>
      <c r="G112" s="33">
        <v>2</v>
      </c>
      <c r="I112" s="34" t="s">
        <v>94</v>
      </c>
      <c r="J112" s="24"/>
    </row>
    <row r="113" spans="1:17" ht="61.2" hidden="1" x14ac:dyDescent="0.3">
      <c r="A113" s="7" t="s">
        <v>64</v>
      </c>
    </row>
    <row r="114" spans="1:17" x14ac:dyDescent="0.3">
      <c r="A114" s="7" t="s">
        <v>51</v>
      </c>
      <c r="B114" s="23"/>
      <c r="C114" s="7" t="s">
        <v>65</v>
      </c>
      <c r="G114" s="33">
        <v>1</v>
      </c>
      <c r="I114" s="34" t="s">
        <v>94</v>
      </c>
      <c r="J114" s="24"/>
    </row>
    <row r="115" spans="1:17" ht="51" hidden="1" x14ac:dyDescent="0.3">
      <c r="A115" s="7" t="s">
        <v>66</v>
      </c>
    </row>
    <row r="116" spans="1:17" hidden="1" x14ac:dyDescent="0.3">
      <c r="A116" s="7" t="s">
        <v>55</v>
      </c>
    </row>
    <row r="117" spans="1:17" x14ac:dyDescent="0.3">
      <c r="A117" s="7" t="s">
        <v>67</v>
      </c>
      <c r="B117" s="36"/>
      <c r="C117" s="82" t="s">
        <v>95</v>
      </c>
      <c r="D117" s="82"/>
      <c r="E117" s="82"/>
      <c r="F117" s="82"/>
      <c r="G117" s="82"/>
      <c r="H117" s="82"/>
      <c r="I117" s="82"/>
      <c r="J117" s="36"/>
    </row>
    <row r="118" spans="1:17" hidden="1" x14ac:dyDescent="0.3">
      <c r="A118" s="7" t="s">
        <v>50</v>
      </c>
    </row>
    <row r="119" spans="1:17" hidden="1" x14ac:dyDescent="0.3">
      <c r="A119" s="7" t="s">
        <v>56</v>
      </c>
    </row>
    <row r="120" spans="1:17" x14ac:dyDescent="0.3">
      <c r="A120" s="7">
        <v>9</v>
      </c>
      <c r="B120" s="23" t="s">
        <v>96</v>
      </c>
      <c r="C120" s="79" t="s">
        <v>97</v>
      </c>
      <c r="D120" s="80"/>
      <c r="E120" s="80"/>
      <c r="F120" s="25" t="s">
        <v>12</v>
      </c>
      <c r="G120" s="26">
        <f>ROUND(SUM(G121:G122), 0 )</f>
        <v>3</v>
      </c>
      <c r="H120" s="26"/>
      <c r="I120" s="27"/>
      <c r="J120" s="28">
        <f>IF(AND(G120= "",H120= ""), 0, ROUND(ROUND(I120, 2) * ROUND(IF(H120="",G120,H120),  0), 2))</f>
        <v>0</v>
      </c>
      <c r="K120" s="7"/>
      <c r="M120" s="29">
        <v>0.2</v>
      </c>
      <c r="Q120" s="7" t="str">
        <f>IF(H120= "", "", 1032)</f>
        <v/>
      </c>
    </row>
    <row r="121" spans="1:17" hidden="1" x14ac:dyDescent="0.3">
      <c r="A121" s="30" t="s">
        <v>60</v>
      </c>
      <c r="B121" s="24"/>
      <c r="C121" s="81" t="s">
        <v>59</v>
      </c>
      <c r="D121" s="81"/>
      <c r="E121" s="81"/>
      <c r="F121" s="81"/>
      <c r="G121" s="31">
        <v>2</v>
      </c>
      <c r="H121" s="32"/>
      <c r="J121" s="24"/>
    </row>
    <row r="122" spans="1:17" hidden="1" x14ac:dyDescent="0.3">
      <c r="A122" s="30" t="s">
        <v>62</v>
      </c>
      <c r="B122" s="24"/>
      <c r="C122" s="81" t="s">
        <v>61</v>
      </c>
      <c r="D122" s="81"/>
      <c r="E122" s="81"/>
      <c r="F122" s="81"/>
      <c r="G122" s="31">
        <v>1</v>
      </c>
      <c r="H122" s="32"/>
      <c r="J122" s="24"/>
    </row>
    <row r="123" spans="1:17" hidden="1" x14ac:dyDescent="0.3">
      <c r="G123" s="35">
        <f>G121</f>
        <v>2</v>
      </c>
      <c r="H123" s="35" t="str">
        <f>IF(H121= "", "", H121)</f>
        <v/>
      </c>
      <c r="J123" s="35">
        <f>IF(AND(G123= "",H123= ""), 0, ROUND(ROUND(I120, 2) * ROUND(IF(H123="",G123,H123),  0), 2))</f>
        <v>0</v>
      </c>
      <c r="K123" s="7">
        <f>K120</f>
        <v>0</v>
      </c>
      <c r="Q123" s="7">
        <f>IF(H120= "", 17657, "")</f>
        <v>17657</v>
      </c>
    </row>
    <row r="124" spans="1:17" hidden="1" x14ac:dyDescent="0.3">
      <c r="G124" s="35">
        <f>G122</f>
        <v>1</v>
      </c>
      <c r="H124" s="35" t="str">
        <f>IF(H122= "", "", H122)</f>
        <v/>
      </c>
      <c r="J124" s="35">
        <f>IF(AND(G124= "",H124= ""), 0, ROUND(ROUND(I120, 2) * ROUND(IF(H124="",G124,H124),  0), 2))</f>
        <v>0</v>
      </c>
      <c r="K124" s="7">
        <f>K120</f>
        <v>0</v>
      </c>
      <c r="Q124" s="7">
        <f>IF(H120= "", 17657, "")</f>
        <v>17657</v>
      </c>
    </row>
    <row r="125" spans="1:17" hidden="1" x14ac:dyDescent="0.3">
      <c r="A125" s="7" t="s">
        <v>50</v>
      </c>
    </row>
    <row r="126" spans="1:17" hidden="1" x14ac:dyDescent="0.3">
      <c r="A126" s="7" t="s">
        <v>50</v>
      </c>
    </row>
    <row r="127" spans="1:17" x14ac:dyDescent="0.3">
      <c r="A127" s="7" t="s">
        <v>51</v>
      </c>
      <c r="B127" s="23"/>
      <c r="C127" s="7" t="s">
        <v>63</v>
      </c>
      <c r="G127" s="33">
        <v>2</v>
      </c>
      <c r="I127" s="34" t="s">
        <v>94</v>
      </c>
      <c r="J127" s="24"/>
    </row>
    <row r="128" spans="1:17" ht="61.2" hidden="1" x14ac:dyDescent="0.3">
      <c r="A128" s="7" t="s">
        <v>64</v>
      </c>
    </row>
    <row r="129" spans="1:17" x14ac:dyDescent="0.3">
      <c r="A129" s="7" t="s">
        <v>51</v>
      </c>
      <c r="B129" s="23"/>
      <c r="C129" s="7" t="s">
        <v>65</v>
      </c>
      <c r="G129" s="33">
        <v>1</v>
      </c>
      <c r="I129" s="34" t="s">
        <v>94</v>
      </c>
      <c r="J129" s="24"/>
    </row>
    <row r="130" spans="1:17" ht="51" hidden="1" x14ac:dyDescent="0.3">
      <c r="A130" s="7" t="s">
        <v>66</v>
      </c>
    </row>
    <row r="131" spans="1:17" hidden="1" x14ac:dyDescent="0.3">
      <c r="A131" s="7" t="s">
        <v>55</v>
      </c>
    </row>
    <row r="132" spans="1:17" x14ac:dyDescent="0.3">
      <c r="A132" s="7" t="s">
        <v>67</v>
      </c>
      <c r="B132" s="36"/>
      <c r="C132" s="82" t="s">
        <v>95</v>
      </c>
      <c r="D132" s="82"/>
      <c r="E132" s="82"/>
      <c r="F132" s="82"/>
      <c r="G132" s="82"/>
      <c r="H132" s="82"/>
      <c r="I132" s="82"/>
      <c r="J132" s="36"/>
    </row>
    <row r="133" spans="1:17" hidden="1" x14ac:dyDescent="0.3">
      <c r="A133" s="7" t="s">
        <v>56</v>
      </c>
    </row>
    <row r="134" spans="1:17" x14ac:dyDescent="0.3">
      <c r="A134" s="7">
        <v>9</v>
      </c>
      <c r="B134" s="23" t="s">
        <v>98</v>
      </c>
      <c r="C134" s="79" t="s">
        <v>99</v>
      </c>
      <c r="D134" s="80"/>
      <c r="E134" s="80"/>
      <c r="F134" s="25" t="s">
        <v>12</v>
      </c>
      <c r="G134" s="26">
        <f>ROUND(SUM(G135:G135), 0 )</f>
        <v>2</v>
      </c>
      <c r="H134" s="26"/>
      <c r="I134" s="27"/>
      <c r="J134" s="28">
        <f>IF(AND(G134= "",H134= ""), 0, ROUND(ROUND(I134, 2) * ROUND(IF(H134="",G134,H134),  0), 2))</f>
        <v>0</v>
      </c>
      <c r="K134" s="7"/>
      <c r="M134" s="29">
        <v>0.2</v>
      </c>
      <c r="Q134" s="7">
        <v>17657</v>
      </c>
    </row>
    <row r="135" spans="1:17" hidden="1" x14ac:dyDescent="0.3">
      <c r="A135" s="30" t="s">
        <v>49</v>
      </c>
      <c r="B135" s="24"/>
      <c r="C135" s="81" t="s">
        <v>48</v>
      </c>
      <c r="D135" s="81"/>
      <c r="E135" s="81"/>
      <c r="F135" s="81"/>
      <c r="G135" s="31">
        <v>2</v>
      </c>
      <c r="H135" s="32"/>
      <c r="J135" s="24"/>
    </row>
    <row r="136" spans="1:17" hidden="1" x14ac:dyDescent="0.3">
      <c r="A136" s="7" t="s">
        <v>50</v>
      </c>
    </row>
    <row r="137" spans="1:17" hidden="1" x14ac:dyDescent="0.3">
      <c r="A137" s="7" t="s">
        <v>50</v>
      </c>
    </row>
    <row r="138" spans="1:17" x14ac:dyDescent="0.3">
      <c r="A138" s="7" t="s">
        <v>51</v>
      </c>
      <c r="B138" s="23"/>
      <c r="C138" s="7" t="s">
        <v>52</v>
      </c>
      <c r="G138" s="33">
        <v>2</v>
      </c>
      <c r="I138" s="34" t="s">
        <v>94</v>
      </c>
      <c r="J138" s="24"/>
    </row>
    <row r="139" spans="1:17" ht="40.799999999999997" hidden="1" x14ac:dyDescent="0.3">
      <c r="A139" s="7" t="s">
        <v>54</v>
      </c>
    </row>
    <row r="140" spans="1:17" hidden="1" x14ac:dyDescent="0.3">
      <c r="A140" s="7" t="s">
        <v>55</v>
      </c>
    </row>
    <row r="141" spans="1:17" x14ac:dyDescent="0.3">
      <c r="A141" s="7" t="s">
        <v>67</v>
      </c>
      <c r="B141" s="36"/>
      <c r="C141" s="82" t="s">
        <v>100</v>
      </c>
      <c r="D141" s="82"/>
      <c r="E141" s="82"/>
      <c r="F141" s="82"/>
      <c r="G141" s="82"/>
      <c r="H141" s="82"/>
      <c r="I141" s="82"/>
      <c r="J141" s="36"/>
    </row>
    <row r="142" spans="1:17" hidden="1" x14ac:dyDescent="0.3">
      <c r="A142" s="7" t="s">
        <v>56</v>
      </c>
    </row>
    <row r="143" spans="1:17" x14ac:dyDescent="0.3">
      <c r="A143" s="7">
        <v>9</v>
      </c>
      <c r="B143" s="23" t="s">
        <v>101</v>
      </c>
      <c r="C143" s="79" t="s">
        <v>102</v>
      </c>
      <c r="D143" s="80"/>
      <c r="E143" s="80"/>
      <c r="F143" s="25" t="s">
        <v>12</v>
      </c>
      <c r="G143" s="26">
        <f>ROUND(SUM(G144:G146), 0 )</f>
        <v>7</v>
      </c>
      <c r="H143" s="26"/>
      <c r="I143" s="27"/>
      <c r="J143" s="28">
        <f>IF(AND(G143= "",H143= ""), 0, ROUND(ROUND(I143, 2) * ROUND(IF(H143="",G143,H143),  0), 2))</f>
        <v>0</v>
      </c>
      <c r="K143" s="7"/>
      <c r="M143" s="29">
        <v>0.2</v>
      </c>
      <c r="Q143" s="7" t="str">
        <f>IF(H143= "", "", 1032)</f>
        <v/>
      </c>
    </row>
    <row r="144" spans="1:17" hidden="1" x14ac:dyDescent="0.3">
      <c r="A144" s="30" t="s">
        <v>49</v>
      </c>
      <c r="B144" s="24"/>
      <c r="C144" s="81" t="s">
        <v>48</v>
      </c>
      <c r="D144" s="81"/>
      <c r="E144" s="81"/>
      <c r="F144" s="81"/>
      <c r="G144" s="31">
        <v>4</v>
      </c>
      <c r="H144" s="32"/>
      <c r="J144" s="24"/>
    </row>
    <row r="145" spans="1:17" hidden="1" x14ac:dyDescent="0.3">
      <c r="A145" s="30" t="s">
        <v>60</v>
      </c>
      <c r="B145" s="24"/>
      <c r="C145" s="81" t="s">
        <v>59</v>
      </c>
      <c r="D145" s="81"/>
      <c r="E145" s="81"/>
      <c r="F145" s="81"/>
      <c r="G145" s="31">
        <v>2</v>
      </c>
      <c r="H145" s="32"/>
      <c r="J145" s="24"/>
    </row>
    <row r="146" spans="1:17" hidden="1" x14ac:dyDescent="0.3">
      <c r="A146" s="30" t="s">
        <v>62</v>
      </c>
      <c r="B146" s="24"/>
      <c r="C146" s="81" t="s">
        <v>61</v>
      </c>
      <c r="D146" s="81"/>
      <c r="E146" s="81"/>
      <c r="F146" s="81"/>
      <c r="G146" s="31">
        <v>1</v>
      </c>
      <c r="H146" s="32"/>
      <c r="J146" s="24"/>
    </row>
    <row r="147" spans="1:17" hidden="1" x14ac:dyDescent="0.3">
      <c r="G147" s="35">
        <f>G144</f>
        <v>4</v>
      </c>
      <c r="H147" s="35" t="str">
        <f>IF(H144= "", "", H144)</f>
        <v/>
      </c>
      <c r="J147" s="35">
        <f>IF(AND(G147= "",H147= ""), 0, ROUND(ROUND(I143, 2) * ROUND(IF(H147="",G147,H147),  0), 2))</f>
        <v>0</v>
      </c>
      <c r="K147" s="7">
        <f>K143</f>
        <v>0</v>
      </c>
      <c r="Q147" s="7">
        <f>IF(H143= "", 17657, "")</f>
        <v>17657</v>
      </c>
    </row>
    <row r="148" spans="1:17" hidden="1" x14ac:dyDescent="0.3">
      <c r="G148" s="35">
        <f>G145</f>
        <v>2</v>
      </c>
      <c r="H148" s="35" t="str">
        <f>IF(H145= "", "", H145)</f>
        <v/>
      </c>
      <c r="J148" s="35">
        <f>IF(AND(G148= "",H148= ""), 0, ROUND(ROUND(I143, 2) * ROUND(IF(H148="",G148,H148),  0), 2))</f>
        <v>0</v>
      </c>
      <c r="K148" s="7">
        <f>K143</f>
        <v>0</v>
      </c>
      <c r="Q148" s="7">
        <f>IF(H143= "", 17657, "")</f>
        <v>17657</v>
      </c>
    </row>
    <row r="149" spans="1:17" hidden="1" x14ac:dyDescent="0.3">
      <c r="G149" s="35">
        <f>G146</f>
        <v>1</v>
      </c>
      <c r="H149" s="35" t="str">
        <f>IF(H146= "", "", H146)</f>
        <v/>
      </c>
      <c r="J149" s="35">
        <f>IF(AND(G149= "",H149= ""), 0, ROUND(ROUND(I143, 2) * ROUND(IF(H149="",G149,H149),  0), 2))</f>
        <v>0</v>
      </c>
      <c r="K149" s="7">
        <f>K143</f>
        <v>0</v>
      </c>
      <c r="Q149" s="7">
        <f>IF(H143= "", 17657, "")</f>
        <v>17657</v>
      </c>
    </row>
    <row r="150" spans="1:17" hidden="1" x14ac:dyDescent="0.3">
      <c r="A150" s="7" t="s">
        <v>50</v>
      </c>
    </row>
    <row r="151" spans="1:17" hidden="1" x14ac:dyDescent="0.3">
      <c r="A151" s="7" t="s">
        <v>50</v>
      </c>
    </row>
    <row r="152" spans="1:17" x14ac:dyDescent="0.3">
      <c r="A152" s="7" t="s">
        <v>51</v>
      </c>
      <c r="B152" s="23"/>
      <c r="C152" s="7" t="s">
        <v>52</v>
      </c>
      <c r="G152" s="33">
        <v>4</v>
      </c>
      <c r="I152" s="34" t="s">
        <v>94</v>
      </c>
      <c r="J152" s="24"/>
    </row>
    <row r="153" spans="1:17" ht="40.799999999999997" hidden="1" x14ac:dyDescent="0.3">
      <c r="A153" s="7" t="s">
        <v>54</v>
      </c>
    </row>
    <row r="154" spans="1:17" x14ac:dyDescent="0.3">
      <c r="A154" s="7" t="s">
        <v>51</v>
      </c>
      <c r="B154" s="23"/>
      <c r="C154" s="7" t="s">
        <v>63</v>
      </c>
      <c r="G154" s="33">
        <v>2</v>
      </c>
      <c r="I154" s="34" t="s">
        <v>94</v>
      </c>
      <c r="J154" s="24"/>
    </row>
    <row r="155" spans="1:17" ht="61.2" hidden="1" x14ac:dyDescent="0.3">
      <c r="A155" s="7" t="s">
        <v>64</v>
      </c>
    </row>
    <row r="156" spans="1:17" x14ac:dyDescent="0.3">
      <c r="A156" s="7" t="s">
        <v>51</v>
      </c>
      <c r="B156" s="23"/>
      <c r="C156" s="7" t="s">
        <v>65</v>
      </c>
      <c r="G156" s="33">
        <v>1</v>
      </c>
      <c r="I156" s="34" t="s">
        <v>94</v>
      </c>
      <c r="J156" s="24"/>
    </row>
    <row r="157" spans="1:17" ht="51" hidden="1" x14ac:dyDescent="0.3">
      <c r="A157" s="7" t="s">
        <v>66</v>
      </c>
    </row>
    <row r="158" spans="1:17" hidden="1" x14ac:dyDescent="0.3">
      <c r="A158" s="7" t="s">
        <v>55</v>
      </c>
    </row>
    <row r="159" spans="1:17" x14ac:dyDescent="0.3">
      <c r="A159" s="7" t="s">
        <v>67</v>
      </c>
      <c r="B159" s="36"/>
      <c r="C159" s="82" t="s">
        <v>95</v>
      </c>
      <c r="D159" s="82"/>
      <c r="E159" s="82"/>
      <c r="F159" s="82"/>
      <c r="G159" s="82"/>
      <c r="H159" s="82"/>
      <c r="I159" s="82"/>
      <c r="J159" s="36"/>
    </row>
    <row r="160" spans="1:17" hidden="1" x14ac:dyDescent="0.3">
      <c r="A160" s="7" t="s">
        <v>56</v>
      </c>
    </row>
    <row r="161" spans="1:17" x14ac:dyDescent="0.3">
      <c r="A161" s="7">
        <v>9</v>
      </c>
      <c r="B161" s="23" t="s">
        <v>103</v>
      </c>
      <c r="C161" s="79" t="s">
        <v>104</v>
      </c>
      <c r="D161" s="80"/>
      <c r="E161" s="80"/>
      <c r="F161" s="25" t="s">
        <v>12</v>
      </c>
      <c r="G161" s="26">
        <f>ROUND(SUM(G162:G162), 0 )</f>
        <v>1</v>
      </c>
      <c r="H161" s="26"/>
      <c r="I161" s="27"/>
      <c r="J161" s="28">
        <f>IF(AND(G161= "",H161= ""), 0, ROUND(ROUND(I161, 2) * ROUND(IF(H161="",G161,H161),  0), 2))</f>
        <v>0</v>
      </c>
      <c r="K161" s="7"/>
      <c r="M161" s="29">
        <v>0.2</v>
      </c>
      <c r="Q161" s="7">
        <v>17657</v>
      </c>
    </row>
    <row r="162" spans="1:17" hidden="1" x14ac:dyDescent="0.3">
      <c r="A162" s="30" t="s">
        <v>49</v>
      </c>
      <c r="B162" s="24"/>
      <c r="C162" s="81" t="s">
        <v>48</v>
      </c>
      <c r="D162" s="81"/>
      <c r="E162" s="81"/>
      <c r="F162" s="81"/>
      <c r="G162" s="31">
        <v>1</v>
      </c>
      <c r="H162" s="32"/>
      <c r="J162" s="24"/>
    </row>
    <row r="163" spans="1:17" x14ac:dyDescent="0.3">
      <c r="A163" s="7" t="s">
        <v>51</v>
      </c>
      <c r="B163" s="23"/>
      <c r="C163" s="7" t="s">
        <v>52</v>
      </c>
      <c r="G163" s="33">
        <v>1</v>
      </c>
      <c r="I163" s="34" t="s">
        <v>94</v>
      </c>
      <c r="J163" s="24"/>
    </row>
    <row r="164" spans="1:17" ht="40.799999999999997" hidden="1" x14ac:dyDescent="0.3">
      <c r="A164" s="7" t="s">
        <v>54</v>
      </c>
    </row>
    <row r="165" spans="1:17" hidden="1" x14ac:dyDescent="0.3">
      <c r="A165" s="7" t="s">
        <v>50</v>
      </c>
    </row>
    <row r="166" spans="1:17" hidden="1" x14ac:dyDescent="0.3">
      <c r="A166" s="7" t="s">
        <v>50</v>
      </c>
    </row>
    <row r="167" spans="1:17" hidden="1" x14ac:dyDescent="0.3">
      <c r="A167" s="7" t="s">
        <v>55</v>
      </c>
    </row>
    <row r="168" spans="1:17" x14ac:dyDescent="0.3">
      <c r="A168" s="7" t="s">
        <v>67</v>
      </c>
      <c r="B168" s="36"/>
      <c r="C168" s="82" t="s">
        <v>105</v>
      </c>
      <c r="D168" s="82"/>
      <c r="E168" s="82"/>
      <c r="F168" s="82"/>
      <c r="G168" s="82"/>
      <c r="H168" s="82"/>
      <c r="I168" s="82"/>
      <c r="J168" s="36"/>
    </row>
    <row r="169" spans="1:17" hidden="1" x14ac:dyDescent="0.3">
      <c r="A169" s="7" t="s">
        <v>56</v>
      </c>
    </row>
    <row r="170" spans="1:17" x14ac:dyDescent="0.3">
      <c r="A170" s="7">
        <v>9</v>
      </c>
      <c r="B170" s="23" t="s">
        <v>106</v>
      </c>
      <c r="C170" s="79" t="s">
        <v>107</v>
      </c>
      <c r="D170" s="80"/>
      <c r="E170" s="80"/>
      <c r="F170" s="25" t="s">
        <v>12</v>
      </c>
      <c r="G170" s="26">
        <f>ROUND(SUM(G171:G172), 0 )</f>
        <v>2</v>
      </c>
      <c r="H170" s="26"/>
      <c r="I170" s="27"/>
      <c r="J170" s="28">
        <f>IF(AND(G170= "",H170= ""), 0, ROUND(ROUND(I170, 2) * ROUND(IF(H170="",G170,H170),  0), 2))</f>
        <v>0</v>
      </c>
      <c r="K170" s="7"/>
      <c r="M170" s="29">
        <v>0.2</v>
      </c>
      <c r="Q170" s="7" t="str">
        <f>IF(H170= "", "", 1032)</f>
        <v/>
      </c>
    </row>
    <row r="171" spans="1:17" hidden="1" x14ac:dyDescent="0.3">
      <c r="A171" s="30" t="s">
        <v>49</v>
      </c>
      <c r="B171" s="24"/>
      <c r="C171" s="81" t="s">
        <v>48</v>
      </c>
      <c r="D171" s="81"/>
      <c r="E171" s="81"/>
      <c r="F171" s="81"/>
      <c r="G171" s="31">
        <v>1</v>
      </c>
      <c r="H171" s="32"/>
      <c r="J171" s="24"/>
    </row>
    <row r="172" spans="1:17" hidden="1" x14ac:dyDescent="0.3">
      <c r="A172" s="30" t="s">
        <v>62</v>
      </c>
      <c r="B172" s="24"/>
      <c r="C172" s="81" t="s">
        <v>61</v>
      </c>
      <c r="D172" s="81"/>
      <c r="E172" s="81"/>
      <c r="F172" s="81"/>
      <c r="G172" s="31">
        <v>1</v>
      </c>
      <c r="H172" s="32"/>
      <c r="J172" s="24"/>
    </row>
    <row r="173" spans="1:17" hidden="1" x14ac:dyDescent="0.3">
      <c r="G173" s="35">
        <f>G171</f>
        <v>1</v>
      </c>
      <c r="H173" s="35" t="str">
        <f>IF(H171= "", "", H171)</f>
        <v/>
      </c>
      <c r="J173" s="35">
        <f>IF(AND(G173= "",H173= ""), 0, ROUND(ROUND(I170, 2) * ROUND(IF(H173="",G173,H173),  0), 2))</f>
        <v>0</v>
      </c>
      <c r="K173" s="7">
        <f>K170</f>
        <v>0</v>
      </c>
      <c r="Q173" s="7">
        <f>IF(H170= "", 17657, "")</f>
        <v>17657</v>
      </c>
    </row>
    <row r="174" spans="1:17" hidden="1" x14ac:dyDescent="0.3">
      <c r="G174" s="35">
        <f>G172</f>
        <v>1</v>
      </c>
      <c r="H174" s="35" t="str">
        <f>IF(H172= "", "", H172)</f>
        <v/>
      </c>
      <c r="J174" s="35">
        <f>IF(AND(G174= "",H174= ""), 0, ROUND(ROUND(I170, 2) * ROUND(IF(H174="",G174,H174),  0), 2))</f>
        <v>0</v>
      </c>
      <c r="K174" s="7">
        <f>K170</f>
        <v>0</v>
      </c>
      <c r="Q174" s="7">
        <f>IF(H170= "", 17657, "")</f>
        <v>17657</v>
      </c>
    </row>
    <row r="175" spans="1:17" hidden="1" x14ac:dyDescent="0.3">
      <c r="A175" s="7" t="s">
        <v>50</v>
      </c>
    </row>
    <row r="176" spans="1:17" hidden="1" x14ac:dyDescent="0.3">
      <c r="A176" s="7" t="s">
        <v>50</v>
      </c>
    </row>
    <row r="177" spans="1:17" x14ac:dyDescent="0.3">
      <c r="A177" s="7" t="s">
        <v>51</v>
      </c>
      <c r="B177" s="23"/>
      <c r="C177" s="7" t="s">
        <v>52</v>
      </c>
      <c r="G177" s="33">
        <v>1</v>
      </c>
      <c r="I177" s="34" t="s">
        <v>94</v>
      </c>
      <c r="J177" s="24"/>
    </row>
    <row r="178" spans="1:17" ht="40.799999999999997" hidden="1" x14ac:dyDescent="0.3">
      <c r="A178" s="7" t="s">
        <v>54</v>
      </c>
    </row>
    <row r="179" spans="1:17" x14ac:dyDescent="0.3">
      <c r="A179" s="7" t="s">
        <v>51</v>
      </c>
      <c r="B179" s="23"/>
      <c r="C179" s="7" t="s">
        <v>65</v>
      </c>
      <c r="G179" s="33">
        <v>1</v>
      </c>
      <c r="I179" s="34" t="s">
        <v>94</v>
      </c>
      <c r="J179" s="24"/>
    </row>
    <row r="180" spans="1:17" ht="51" hidden="1" x14ac:dyDescent="0.3">
      <c r="A180" s="7" t="s">
        <v>66</v>
      </c>
    </row>
    <row r="181" spans="1:17" hidden="1" x14ac:dyDescent="0.3">
      <c r="A181" s="7" t="s">
        <v>55</v>
      </c>
    </row>
    <row r="182" spans="1:17" x14ac:dyDescent="0.3">
      <c r="A182" s="7" t="s">
        <v>67</v>
      </c>
      <c r="B182" s="36"/>
      <c r="C182" s="82" t="s">
        <v>68</v>
      </c>
      <c r="D182" s="82"/>
      <c r="E182" s="82"/>
      <c r="F182" s="82"/>
      <c r="G182" s="82"/>
      <c r="H182" s="82"/>
      <c r="I182" s="82"/>
      <c r="J182" s="36"/>
    </row>
    <row r="183" spans="1:17" hidden="1" x14ac:dyDescent="0.3">
      <c r="A183" s="7" t="s">
        <v>56</v>
      </c>
    </row>
    <row r="184" spans="1:17" hidden="1" x14ac:dyDescent="0.3">
      <c r="A184" s="7" t="s">
        <v>71</v>
      </c>
    </row>
    <row r="185" spans="1:17" ht="16.95" customHeight="1" x14ac:dyDescent="0.3">
      <c r="A185" s="7">
        <v>5</v>
      </c>
      <c r="B185" s="16" t="s">
        <v>108</v>
      </c>
      <c r="C185" s="78" t="s">
        <v>109</v>
      </c>
      <c r="D185" s="78"/>
      <c r="E185" s="78"/>
      <c r="F185" s="21"/>
      <c r="G185" s="21"/>
      <c r="H185" s="21"/>
      <c r="I185" s="21"/>
      <c r="J185" s="22"/>
      <c r="K185" s="7"/>
    </row>
    <row r="186" spans="1:17" x14ac:dyDescent="0.3">
      <c r="A186" s="7">
        <v>9</v>
      </c>
      <c r="B186" s="23" t="s">
        <v>110</v>
      </c>
      <c r="C186" s="79" t="s">
        <v>111</v>
      </c>
      <c r="D186" s="80"/>
      <c r="E186" s="80"/>
      <c r="F186" s="25" t="s">
        <v>12</v>
      </c>
      <c r="G186" s="26">
        <f>ROUND(SUM(G187:G189), 0 )</f>
        <v>5</v>
      </c>
      <c r="H186" s="26"/>
      <c r="I186" s="27"/>
      <c r="J186" s="28">
        <f>IF(AND(G186= "",H186= ""), 0, ROUND(ROUND(I186, 2) * ROUND(IF(H186="",G186,H186),  0), 2))</f>
        <v>0</v>
      </c>
      <c r="K186" s="7"/>
      <c r="M186" s="29">
        <v>0.2</v>
      </c>
      <c r="Q186" s="7" t="str">
        <f>IF(H186= "", "", 1032)</f>
        <v/>
      </c>
    </row>
    <row r="187" spans="1:17" hidden="1" x14ac:dyDescent="0.3">
      <c r="A187" s="30" t="s">
        <v>49</v>
      </c>
      <c r="B187" s="24"/>
      <c r="C187" s="81" t="s">
        <v>48</v>
      </c>
      <c r="D187" s="81"/>
      <c r="E187" s="81"/>
      <c r="F187" s="81"/>
      <c r="G187" s="31">
        <v>2</v>
      </c>
      <c r="H187" s="32"/>
      <c r="J187" s="24"/>
    </row>
    <row r="188" spans="1:17" hidden="1" x14ac:dyDescent="0.3">
      <c r="A188" s="30" t="s">
        <v>60</v>
      </c>
      <c r="B188" s="24"/>
      <c r="C188" s="81" t="s">
        <v>59</v>
      </c>
      <c r="D188" s="81"/>
      <c r="E188" s="81"/>
      <c r="F188" s="81"/>
      <c r="G188" s="31">
        <v>2</v>
      </c>
      <c r="H188" s="32"/>
      <c r="J188" s="24"/>
    </row>
    <row r="189" spans="1:17" hidden="1" x14ac:dyDescent="0.3">
      <c r="A189" s="30" t="s">
        <v>62</v>
      </c>
      <c r="B189" s="24"/>
      <c r="C189" s="81" t="s">
        <v>61</v>
      </c>
      <c r="D189" s="81"/>
      <c r="E189" s="81"/>
      <c r="F189" s="81"/>
      <c r="G189" s="31">
        <v>1</v>
      </c>
      <c r="H189" s="32"/>
      <c r="J189" s="24"/>
    </row>
    <row r="190" spans="1:17" hidden="1" x14ac:dyDescent="0.3">
      <c r="G190" s="35">
        <f>G187</f>
        <v>2</v>
      </c>
      <c r="H190" s="35" t="str">
        <f>IF(H187= "", "", H187)</f>
        <v/>
      </c>
      <c r="J190" s="35">
        <f>IF(AND(G190= "",H190= ""), 0, ROUND(ROUND(I186, 2) * ROUND(IF(H190="",G190,H190),  0), 2))</f>
        <v>0</v>
      </c>
      <c r="K190" s="7">
        <f>K186</f>
        <v>0</v>
      </c>
      <c r="Q190" s="7">
        <f>IF(H186= "", 17657, "")</f>
        <v>17657</v>
      </c>
    </row>
    <row r="191" spans="1:17" hidden="1" x14ac:dyDescent="0.3">
      <c r="G191" s="35">
        <f>G188</f>
        <v>2</v>
      </c>
      <c r="H191" s="35" t="str">
        <f>IF(H188= "", "", H188)</f>
        <v/>
      </c>
      <c r="J191" s="35">
        <f>IF(AND(G191= "",H191= ""), 0, ROUND(ROUND(I186, 2) * ROUND(IF(H191="",G191,H191),  0), 2))</f>
        <v>0</v>
      </c>
      <c r="K191" s="7">
        <f>K186</f>
        <v>0</v>
      </c>
      <c r="Q191" s="7">
        <f>IF(H186= "", 17657, "")</f>
        <v>17657</v>
      </c>
    </row>
    <row r="192" spans="1:17" hidden="1" x14ac:dyDescent="0.3">
      <c r="G192" s="35">
        <f>G189</f>
        <v>1</v>
      </c>
      <c r="H192" s="35" t="str">
        <f>IF(H189= "", "", H189)</f>
        <v/>
      </c>
      <c r="J192" s="35">
        <f>IF(AND(G192= "",H192= ""), 0, ROUND(ROUND(I186, 2) * ROUND(IF(H192="",G192,H192),  0), 2))</f>
        <v>0</v>
      </c>
      <c r="K192" s="7">
        <f>K186</f>
        <v>0</v>
      </c>
      <c r="Q192" s="7">
        <f>IF(H186= "", 17657, "")</f>
        <v>17657</v>
      </c>
    </row>
    <row r="193" spans="1:17" hidden="1" x14ac:dyDescent="0.3">
      <c r="A193" s="7" t="s">
        <v>50</v>
      </c>
    </row>
    <row r="194" spans="1:17" hidden="1" x14ac:dyDescent="0.3">
      <c r="A194" s="7" t="s">
        <v>50</v>
      </c>
    </row>
    <row r="195" spans="1:17" x14ac:dyDescent="0.3">
      <c r="A195" s="7" t="s">
        <v>51</v>
      </c>
      <c r="B195" s="23"/>
      <c r="C195" s="7" t="s">
        <v>52</v>
      </c>
      <c r="G195" s="33">
        <v>2</v>
      </c>
      <c r="I195" s="34" t="s">
        <v>94</v>
      </c>
      <c r="J195" s="24"/>
    </row>
    <row r="196" spans="1:17" ht="40.799999999999997" hidden="1" x14ac:dyDescent="0.3">
      <c r="A196" s="7" t="s">
        <v>54</v>
      </c>
    </row>
    <row r="197" spans="1:17" x14ac:dyDescent="0.3">
      <c r="A197" s="7" t="s">
        <v>51</v>
      </c>
      <c r="B197" s="23"/>
      <c r="C197" s="7" t="s">
        <v>63</v>
      </c>
      <c r="G197" s="33">
        <v>2</v>
      </c>
      <c r="I197" s="34" t="s">
        <v>94</v>
      </c>
      <c r="J197" s="24"/>
    </row>
    <row r="198" spans="1:17" ht="61.2" hidden="1" x14ac:dyDescent="0.3">
      <c r="A198" s="7" t="s">
        <v>64</v>
      </c>
    </row>
    <row r="199" spans="1:17" x14ac:dyDescent="0.3">
      <c r="A199" s="7" t="s">
        <v>51</v>
      </c>
      <c r="B199" s="23"/>
      <c r="C199" s="7" t="s">
        <v>65</v>
      </c>
      <c r="G199" s="33">
        <v>1</v>
      </c>
      <c r="I199" s="34" t="s">
        <v>94</v>
      </c>
      <c r="J199" s="24"/>
    </row>
    <row r="200" spans="1:17" ht="51" hidden="1" x14ac:dyDescent="0.3">
      <c r="A200" s="7" t="s">
        <v>66</v>
      </c>
    </row>
    <row r="201" spans="1:17" hidden="1" x14ac:dyDescent="0.3">
      <c r="A201" s="7" t="s">
        <v>55</v>
      </c>
    </row>
    <row r="202" spans="1:17" x14ac:dyDescent="0.3">
      <c r="A202" s="7" t="s">
        <v>67</v>
      </c>
      <c r="B202" s="36"/>
      <c r="C202" s="82" t="s">
        <v>68</v>
      </c>
      <c r="D202" s="82"/>
      <c r="E202" s="82"/>
      <c r="F202" s="82"/>
      <c r="G202" s="82"/>
      <c r="H202" s="82"/>
      <c r="I202" s="82"/>
      <c r="J202" s="36"/>
    </row>
    <row r="203" spans="1:17" hidden="1" x14ac:dyDescent="0.3">
      <c r="A203" s="7" t="s">
        <v>56</v>
      </c>
    </row>
    <row r="204" spans="1:17" x14ac:dyDescent="0.3">
      <c r="A204" s="7">
        <v>8</v>
      </c>
      <c r="B204" s="23" t="s">
        <v>112</v>
      </c>
      <c r="C204" s="83" t="s">
        <v>113</v>
      </c>
      <c r="D204" s="83"/>
      <c r="E204" s="83"/>
      <c r="J204" s="24"/>
      <c r="K204" s="7"/>
    </row>
    <row r="205" spans="1:17" hidden="1" x14ac:dyDescent="0.3">
      <c r="A205" s="7" t="s">
        <v>114</v>
      </c>
    </row>
    <row r="206" spans="1:17" x14ac:dyDescent="0.3">
      <c r="A206" s="7">
        <v>9</v>
      </c>
      <c r="B206" s="23" t="s">
        <v>115</v>
      </c>
      <c r="C206" s="79" t="s">
        <v>116</v>
      </c>
      <c r="D206" s="80"/>
      <c r="E206" s="80"/>
      <c r="F206" s="25" t="s">
        <v>12</v>
      </c>
      <c r="G206" s="26">
        <f>ROUND(SUM(G207:G209), 0 )</f>
        <v>5</v>
      </c>
      <c r="H206" s="26"/>
      <c r="I206" s="27"/>
      <c r="J206" s="28">
        <f>IF(AND(G206= "",H206= ""), 0, ROUND(ROUND(I206, 2) * ROUND(IF(H206="",G206,H206),  0), 2))</f>
        <v>0</v>
      </c>
      <c r="K206" s="7"/>
      <c r="M206" s="29">
        <v>0.2</v>
      </c>
      <c r="Q206" s="7" t="str">
        <f>IF(H206= "", "", 1032)</f>
        <v/>
      </c>
    </row>
    <row r="207" spans="1:17" hidden="1" x14ac:dyDescent="0.3">
      <c r="A207" s="30" t="s">
        <v>49</v>
      </c>
      <c r="B207" s="24"/>
      <c r="C207" s="81" t="s">
        <v>48</v>
      </c>
      <c r="D207" s="81"/>
      <c r="E207" s="81"/>
      <c r="F207" s="81"/>
      <c r="G207" s="31">
        <v>2</v>
      </c>
      <c r="H207" s="32"/>
      <c r="J207" s="24"/>
    </row>
    <row r="208" spans="1:17" hidden="1" x14ac:dyDescent="0.3">
      <c r="A208" s="30" t="s">
        <v>60</v>
      </c>
      <c r="B208" s="24"/>
      <c r="C208" s="81" t="s">
        <v>59</v>
      </c>
      <c r="D208" s="81"/>
      <c r="E208" s="81"/>
      <c r="F208" s="81"/>
      <c r="G208" s="31">
        <v>2</v>
      </c>
      <c r="H208" s="32"/>
      <c r="J208" s="24"/>
    </row>
    <row r="209" spans="1:17" hidden="1" x14ac:dyDescent="0.3">
      <c r="A209" s="30" t="s">
        <v>62</v>
      </c>
      <c r="B209" s="24"/>
      <c r="C209" s="81" t="s">
        <v>61</v>
      </c>
      <c r="D209" s="81"/>
      <c r="E209" s="81"/>
      <c r="F209" s="81"/>
      <c r="G209" s="31">
        <v>1</v>
      </c>
      <c r="H209" s="32"/>
      <c r="J209" s="24"/>
    </row>
    <row r="210" spans="1:17" hidden="1" x14ac:dyDescent="0.3">
      <c r="G210" s="35">
        <f>G207</f>
        <v>2</v>
      </c>
      <c r="H210" s="35" t="str">
        <f>IF(H207= "", "", H207)</f>
        <v/>
      </c>
      <c r="J210" s="35">
        <f>IF(AND(G210= "",H210= ""), 0, ROUND(ROUND(I206, 2) * ROUND(IF(H210="",G210,H210),  0), 2))</f>
        <v>0</v>
      </c>
      <c r="K210" s="7">
        <f>K206</f>
        <v>0</v>
      </c>
      <c r="Q210" s="7">
        <f>IF(H206= "", 17657, "")</f>
        <v>17657</v>
      </c>
    </row>
    <row r="211" spans="1:17" hidden="1" x14ac:dyDescent="0.3">
      <c r="G211" s="35">
        <f>G208</f>
        <v>2</v>
      </c>
      <c r="H211" s="35" t="str">
        <f>IF(H208= "", "", H208)</f>
        <v/>
      </c>
      <c r="J211" s="35">
        <f>IF(AND(G211= "",H211= ""), 0, ROUND(ROUND(I206, 2) * ROUND(IF(H211="",G211,H211),  0), 2))</f>
        <v>0</v>
      </c>
      <c r="K211" s="7">
        <f>K206</f>
        <v>0</v>
      </c>
      <c r="Q211" s="7">
        <f>IF(H206= "", 17657, "")</f>
        <v>17657</v>
      </c>
    </row>
    <row r="212" spans="1:17" hidden="1" x14ac:dyDescent="0.3">
      <c r="G212" s="35">
        <f>G209</f>
        <v>1</v>
      </c>
      <c r="H212" s="35" t="str">
        <f>IF(H209= "", "", H209)</f>
        <v/>
      </c>
      <c r="J212" s="35">
        <f>IF(AND(G212= "",H212= ""), 0, ROUND(ROUND(I206, 2) * ROUND(IF(H212="",G212,H212),  0), 2))</f>
        <v>0</v>
      </c>
      <c r="K212" s="7">
        <f>K206</f>
        <v>0</v>
      </c>
      <c r="Q212" s="7">
        <f>IF(H206= "", 17657, "")</f>
        <v>17657</v>
      </c>
    </row>
    <row r="213" spans="1:17" hidden="1" x14ac:dyDescent="0.3">
      <c r="A213" s="7" t="s">
        <v>50</v>
      </c>
    </row>
    <row r="214" spans="1:17" x14ac:dyDescent="0.3">
      <c r="A214" s="7" t="s">
        <v>51</v>
      </c>
      <c r="B214" s="23"/>
      <c r="C214" s="7" t="s">
        <v>52</v>
      </c>
      <c r="G214" s="33">
        <v>2</v>
      </c>
      <c r="I214" s="34" t="s">
        <v>94</v>
      </c>
      <c r="J214" s="24"/>
    </row>
    <row r="215" spans="1:17" ht="40.799999999999997" hidden="1" x14ac:dyDescent="0.3">
      <c r="A215" s="7" t="s">
        <v>54</v>
      </c>
    </row>
    <row r="216" spans="1:17" x14ac:dyDescent="0.3">
      <c r="A216" s="7" t="s">
        <v>51</v>
      </c>
      <c r="B216" s="23"/>
      <c r="C216" s="7" t="s">
        <v>63</v>
      </c>
      <c r="G216" s="33">
        <v>2</v>
      </c>
      <c r="I216" s="34" t="s">
        <v>94</v>
      </c>
      <c r="J216" s="24"/>
    </row>
    <row r="217" spans="1:17" ht="61.2" hidden="1" x14ac:dyDescent="0.3">
      <c r="A217" s="7" t="s">
        <v>64</v>
      </c>
    </row>
    <row r="218" spans="1:17" x14ac:dyDescent="0.3">
      <c r="A218" s="7" t="s">
        <v>51</v>
      </c>
      <c r="B218" s="23"/>
      <c r="C218" s="7" t="s">
        <v>65</v>
      </c>
      <c r="G218" s="33">
        <v>1</v>
      </c>
      <c r="I218" s="34" t="s">
        <v>94</v>
      </c>
      <c r="J218" s="24"/>
    </row>
    <row r="219" spans="1:17" ht="51" hidden="1" x14ac:dyDescent="0.3">
      <c r="A219" s="7" t="s">
        <v>66</v>
      </c>
    </row>
    <row r="220" spans="1:17" hidden="1" x14ac:dyDescent="0.3">
      <c r="A220" s="7" t="s">
        <v>55</v>
      </c>
    </row>
    <row r="221" spans="1:17" x14ac:dyDescent="0.3">
      <c r="A221" s="7" t="s">
        <v>67</v>
      </c>
      <c r="B221" s="36"/>
      <c r="C221" s="82" t="s">
        <v>117</v>
      </c>
      <c r="D221" s="82"/>
      <c r="E221" s="82"/>
      <c r="F221" s="82"/>
      <c r="G221" s="82"/>
      <c r="H221" s="82"/>
      <c r="I221" s="82"/>
      <c r="J221" s="36"/>
    </row>
    <row r="222" spans="1:17" hidden="1" x14ac:dyDescent="0.3">
      <c r="A222" s="7" t="s">
        <v>56</v>
      </c>
    </row>
    <row r="223" spans="1:17" hidden="1" x14ac:dyDescent="0.3">
      <c r="A223" s="7" t="s">
        <v>118</v>
      </c>
    </row>
    <row r="224" spans="1:17" hidden="1" x14ac:dyDescent="0.3">
      <c r="A224" s="7" t="s">
        <v>71</v>
      </c>
    </row>
    <row r="225" spans="1:17" hidden="1" x14ac:dyDescent="0.3">
      <c r="A225" s="7" t="s">
        <v>87</v>
      </c>
    </row>
    <row r="226" spans="1:17" x14ac:dyDescent="0.3">
      <c r="A226" s="7">
        <v>4</v>
      </c>
      <c r="B226" s="16" t="s">
        <v>119</v>
      </c>
      <c r="C226" s="77" t="s">
        <v>120</v>
      </c>
      <c r="D226" s="77"/>
      <c r="E226" s="77"/>
      <c r="F226" s="19"/>
      <c r="G226" s="19"/>
      <c r="H226" s="19"/>
      <c r="I226" s="19"/>
      <c r="J226" s="20"/>
      <c r="K226" s="7"/>
    </row>
    <row r="227" spans="1:17" ht="16.95" customHeight="1" x14ac:dyDescent="0.3">
      <c r="A227" s="7">
        <v>5</v>
      </c>
      <c r="B227" s="16" t="s">
        <v>121</v>
      </c>
      <c r="C227" s="78" t="s">
        <v>44</v>
      </c>
      <c r="D227" s="78"/>
      <c r="E227" s="78"/>
      <c r="F227" s="21"/>
      <c r="G227" s="21"/>
      <c r="H227" s="21"/>
      <c r="I227" s="21"/>
      <c r="J227" s="22"/>
      <c r="K227" s="7"/>
    </row>
    <row r="228" spans="1:17" x14ac:dyDescent="0.3">
      <c r="A228" s="7">
        <v>9</v>
      </c>
      <c r="B228" s="23" t="s">
        <v>122</v>
      </c>
      <c r="C228" s="79" t="s">
        <v>123</v>
      </c>
      <c r="D228" s="80"/>
      <c r="E228" s="80"/>
      <c r="F228" s="25" t="s">
        <v>12</v>
      </c>
      <c r="G228" s="26">
        <f>ROUND(SUM(G229:G229), 0 )</f>
        <v>2</v>
      </c>
      <c r="H228" s="26"/>
      <c r="I228" s="27"/>
      <c r="J228" s="28">
        <f>IF(AND(G228= "",H228= ""), 0, ROUND(ROUND(I228, 2) * ROUND(IF(H228="",G228,H228),  0), 2))</f>
        <v>0</v>
      </c>
      <c r="K228" s="7"/>
      <c r="M228" s="29">
        <v>0.2</v>
      </c>
      <c r="Q228" s="7">
        <v>17657</v>
      </c>
    </row>
    <row r="229" spans="1:17" hidden="1" x14ac:dyDescent="0.3">
      <c r="A229" s="30" t="s">
        <v>125</v>
      </c>
      <c r="B229" s="24"/>
      <c r="C229" s="81" t="s">
        <v>124</v>
      </c>
      <c r="D229" s="81"/>
      <c r="E229" s="81"/>
      <c r="F229" s="81"/>
      <c r="G229" s="31">
        <v>2</v>
      </c>
      <c r="H229" s="32"/>
      <c r="J229" s="24"/>
    </row>
    <row r="230" spans="1:17" hidden="1" x14ac:dyDescent="0.3">
      <c r="A230" s="7" t="s">
        <v>50</v>
      </c>
    </row>
    <row r="231" spans="1:17" hidden="1" x14ac:dyDescent="0.3">
      <c r="A231" s="7" t="s">
        <v>50</v>
      </c>
    </row>
    <row r="232" spans="1:17" hidden="1" x14ac:dyDescent="0.3">
      <c r="A232" s="7" t="s">
        <v>50</v>
      </c>
    </row>
    <row r="233" spans="1:17" hidden="1" x14ac:dyDescent="0.3">
      <c r="A233" s="7" t="s">
        <v>50</v>
      </c>
    </row>
    <row r="234" spans="1:17" hidden="1" x14ac:dyDescent="0.3">
      <c r="A234" s="7" t="s">
        <v>50</v>
      </c>
    </row>
    <row r="235" spans="1:17" hidden="1" x14ac:dyDescent="0.3">
      <c r="A235" s="7" t="s">
        <v>50</v>
      </c>
    </row>
    <row r="236" spans="1:17" hidden="1" x14ac:dyDescent="0.3">
      <c r="A236" s="7" t="s">
        <v>50</v>
      </c>
    </row>
    <row r="237" spans="1:17" x14ac:dyDescent="0.3">
      <c r="A237" s="7" t="s">
        <v>51</v>
      </c>
      <c r="B237" s="23"/>
      <c r="C237" s="7" t="s">
        <v>126</v>
      </c>
      <c r="G237" s="33">
        <v>2</v>
      </c>
      <c r="I237" s="34" t="s">
        <v>94</v>
      </c>
      <c r="J237" s="24"/>
    </row>
    <row r="238" spans="1:17" ht="40.799999999999997" hidden="1" x14ac:dyDescent="0.3">
      <c r="A238" s="7" t="s">
        <v>127</v>
      </c>
    </row>
    <row r="239" spans="1:17" hidden="1" x14ac:dyDescent="0.3">
      <c r="A239" s="7" t="s">
        <v>55</v>
      </c>
    </row>
    <row r="240" spans="1:17" x14ac:dyDescent="0.3">
      <c r="A240" s="7" t="s">
        <v>67</v>
      </c>
      <c r="B240" s="36"/>
      <c r="C240" s="82" t="s">
        <v>68</v>
      </c>
      <c r="D240" s="82"/>
      <c r="E240" s="82"/>
      <c r="F240" s="82"/>
      <c r="G240" s="82"/>
      <c r="H240" s="82"/>
      <c r="I240" s="82"/>
      <c r="J240" s="36"/>
    </row>
    <row r="241" spans="1:17" hidden="1" x14ac:dyDescent="0.3">
      <c r="A241" s="7" t="s">
        <v>56</v>
      </c>
    </row>
    <row r="242" spans="1:17" x14ac:dyDescent="0.3">
      <c r="A242" s="7">
        <v>9</v>
      </c>
      <c r="B242" s="23" t="s">
        <v>128</v>
      </c>
      <c r="C242" s="79" t="s">
        <v>129</v>
      </c>
      <c r="D242" s="80"/>
      <c r="E242" s="80"/>
      <c r="F242" s="25" t="s">
        <v>47</v>
      </c>
      <c r="G242" s="26">
        <f>ROUND(SUM(G243:G243), 0 )</f>
        <v>2</v>
      </c>
      <c r="H242" s="26"/>
      <c r="I242" s="27"/>
      <c r="J242" s="28">
        <f>IF(AND(G242= "",H242= ""), 0, ROUND(ROUND(I242, 2) * ROUND(IF(H242="",G242,H242),  0), 2))</f>
        <v>0</v>
      </c>
      <c r="K242" s="7"/>
      <c r="M242" s="29">
        <v>0.2</v>
      </c>
      <c r="Q242" s="7">
        <v>17657</v>
      </c>
    </row>
    <row r="243" spans="1:17" hidden="1" x14ac:dyDescent="0.3">
      <c r="A243" s="30" t="s">
        <v>125</v>
      </c>
      <c r="B243" s="24"/>
      <c r="C243" s="81" t="s">
        <v>124</v>
      </c>
      <c r="D243" s="81"/>
      <c r="E243" s="81"/>
      <c r="F243" s="81"/>
      <c r="G243" s="31">
        <v>2</v>
      </c>
      <c r="H243" s="32"/>
      <c r="J243" s="24"/>
    </row>
    <row r="244" spans="1:17" hidden="1" x14ac:dyDescent="0.3">
      <c r="A244" s="7" t="s">
        <v>50</v>
      </c>
    </row>
    <row r="245" spans="1:17" hidden="1" x14ac:dyDescent="0.3">
      <c r="A245" s="7" t="s">
        <v>50</v>
      </c>
    </row>
    <row r="246" spans="1:17" x14ac:dyDescent="0.3">
      <c r="A246" s="7" t="s">
        <v>51</v>
      </c>
      <c r="B246" s="23"/>
      <c r="C246" s="7" t="s">
        <v>126</v>
      </c>
      <c r="G246" s="33">
        <v>2</v>
      </c>
      <c r="I246" s="34" t="s">
        <v>53</v>
      </c>
      <c r="J246" s="24"/>
    </row>
    <row r="247" spans="1:17" ht="40.799999999999997" hidden="1" x14ac:dyDescent="0.3">
      <c r="A247" s="7" t="s">
        <v>127</v>
      </c>
    </row>
    <row r="248" spans="1:17" hidden="1" x14ac:dyDescent="0.3">
      <c r="A248" s="7" t="s">
        <v>55</v>
      </c>
    </row>
    <row r="249" spans="1:17" x14ac:dyDescent="0.3">
      <c r="A249" s="7" t="s">
        <v>67</v>
      </c>
      <c r="B249" s="36"/>
      <c r="C249" s="82" t="s">
        <v>68</v>
      </c>
      <c r="D249" s="82"/>
      <c r="E249" s="82"/>
      <c r="F249" s="82"/>
      <c r="G249" s="82"/>
      <c r="H249" s="82"/>
      <c r="I249" s="82"/>
      <c r="J249" s="36"/>
    </row>
    <row r="250" spans="1:17" hidden="1" x14ac:dyDescent="0.3">
      <c r="A250" s="7" t="s">
        <v>56</v>
      </c>
    </row>
    <row r="251" spans="1:17" hidden="1" x14ac:dyDescent="0.3">
      <c r="A251" s="7" t="s">
        <v>71</v>
      </c>
    </row>
    <row r="252" spans="1:17" hidden="1" x14ac:dyDescent="0.3">
      <c r="A252" s="7" t="s">
        <v>87</v>
      </c>
    </row>
    <row r="253" spans="1:17" x14ac:dyDescent="0.3">
      <c r="A253" s="7">
        <v>4</v>
      </c>
      <c r="B253" s="16" t="s">
        <v>130</v>
      </c>
      <c r="C253" s="77" t="s">
        <v>131</v>
      </c>
      <c r="D253" s="77"/>
      <c r="E253" s="77"/>
      <c r="F253" s="19"/>
      <c r="G253" s="19"/>
      <c r="H253" s="19"/>
      <c r="I253" s="19"/>
      <c r="J253" s="20"/>
      <c r="K253" s="7"/>
    </row>
    <row r="254" spans="1:17" x14ac:dyDescent="0.3">
      <c r="A254" s="7">
        <v>5</v>
      </c>
      <c r="B254" s="16" t="s">
        <v>132</v>
      </c>
      <c r="C254" s="78" t="s">
        <v>133</v>
      </c>
      <c r="D254" s="78"/>
      <c r="E254" s="78"/>
      <c r="F254" s="21"/>
      <c r="G254" s="21"/>
      <c r="H254" s="21"/>
      <c r="I254" s="21"/>
      <c r="J254" s="22"/>
      <c r="K254" s="7"/>
    </row>
    <row r="255" spans="1:17" x14ac:dyDescent="0.3">
      <c r="A255" s="7">
        <v>9</v>
      </c>
      <c r="B255" s="23" t="s">
        <v>134</v>
      </c>
      <c r="C255" s="79" t="s">
        <v>135</v>
      </c>
      <c r="D255" s="80"/>
      <c r="E255" s="80"/>
      <c r="F255" s="25" t="s">
        <v>47</v>
      </c>
      <c r="G255" s="26">
        <f>ROUND(SUM(G256:G256), 0 )</f>
        <v>1</v>
      </c>
      <c r="H255" s="26"/>
      <c r="I255" s="27"/>
      <c r="J255" s="28">
        <f>IF(AND(G255= "",H255= ""), 0, ROUND(ROUND(I255, 2) * ROUND(IF(H255="",G255,H255),  0), 2))</f>
        <v>0</v>
      </c>
      <c r="K255" s="7"/>
      <c r="M255" s="29">
        <v>0.2</v>
      </c>
      <c r="Q255" s="7">
        <v>17657</v>
      </c>
    </row>
    <row r="256" spans="1:17" hidden="1" x14ac:dyDescent="0.3">
      <c r="A256" s="30" t="s">
        <v>49</v>
      </c>
      <c r="B256" s="24"/>
      <c r="C256" s="81" t="s">
        <v>48</v>
      </c>
      <c r="D256" s="81"/>
      <c r="E256" s="81"/>
      <c r="F256" s="81"/>
      <c r="G256" s="31">
        <v>1</v>
      </c>
      <c r="H256" s="32"/>
      <c r="J256" s="24"/>
    </row>
    <row r="257" spans="1:17" hidden="1" x14ac:dyDescent="0.3">
      <c r="A257" s="7" t="s">
        <v>50</v>
      </c>
    </row>
    <row r="258" spans="1:17" hidden="1" x14ac:dyDescent="0.3">
      <c r="A258" s="7" t="s">
        <v>50</v>
      </c>
    </row>
    <row r="259" spans="1:17" hidden="1" x14ac:dyDescent="0.3">
      <c r="A259" s="7" t="s">
        <v>50</v>
      </c>
    </row>
    <row r="260" spans="1:17" hidden="1" x14ac:dyDescent="0.3">
      <c r="A260" s="7" t="s">
        <v>50</v>
      </c>
    </row>
    <row r="261" spans="1:17" x14ac:dyDescent="0.3">
      <c r="A261" s="7" t="s">
        <v>51</v>
      </c>
      <c r="B261" s="23"/>
      <c r="C261" s="7" t="s">
        <v>52</v>
      </c>
      <c r="G261" s="33">
        <v>1</v>
      </c>
      <c r="I261" s="34" t="s">
        <v>53</v>
      </c>
      <c r="J261" s="24"/>
    </row>
    <row r="262" spans="1:17" ht="40.799999999999997" hidden="1" x14ac:dyDescent="0.3">
      <c r="A262" s="7" t="s">
        <v>54</v>
      </c>
    </row>
    <row r="263" spans="1:17" hidden="1" x14ac:dyDescent="0.3">
      <c r="A263" s="7" t="s">
        <v>55</v>
      </c>
    </row>
    <row r="264" spans="1:17" x14ac:dyDescent="0.3">
      <c r="A264" s="7" t="s">
        <v>67</v>
      </c>
      <c r="B264" s="36"/>
      <c r="C264" s="82" t="s">
        <v>136</v>
      </c>
      <c r="D264" s="82"/>
      <c r="E264" s="82"/>
      <c r="F264" s="82"/>
      <c r="G264" s="82"/>
      <c r="H264" s="82"/>
      <c r="I264" s="82"/>
      <c r="J264" s="36"/>
    </row>
    <row r="265" spans="1:17" hidden="1" x14ac:dyDescent="0.3">
      <c r="A265" s="7" t="s">
        <v>56</v>
      </c>
    </row>
    <row r="266" spans="1:17" hidden="1" x14ac:dyDescent="0.3">
      <c r="A266" s="7" t="s">
        <v>71</v>
      </c>
    </row>
    <row r="267" spans="1:17" x14ac:dyDescent="0.3">
      <c r="A267" s="7">
        <v>5</v>
      </c>
      <c r="B267" s="16" t="s">
        <v>137</v>
      </c>
      <c r="C267" s="78" t="s">
        <v>138</v>
      </c>
      <c r="D267" s="78"/>
      <c r="E267" s="78"/>
      <c r="F267" s="21"/>
      <c r="G267" s="21"/>
      <c r="H267" s="21"/>
      <c r="I267" s="21"/>
      <c r="J267" s="22"/>
      <c r="K267" s="7"/>
    </row>
    <row r="268" spans="1:17" ht="33.75" customHeight="1" x14ac:dyDescent="0.3">
      <c r="A268" s="7">
        <v>6</v>
      </c>
      <c r="B268" s="16" t="s">
        <v>139</v>
      </c>
      <c r="C268" s="84" t="s">
        <v>140</v>
      </c>
      <c r="D268" s="84"/>
      <c r="E268" s="84"/>
      <c r="F268" s="41"/>
      <c r="G268" s="41"/>
      <c r="H268" s="41"/>
      <c r="I268" s="41"/>
      <c r="J268" s="42"/>
      <c r="K268" s="7"/>
    </row>
    <row r="269" spans="1:17" hidden="1" x14ac:dyDescent="0.3">
      <c r="A269" s="7" t="s">
        <v>141</v>
      </c>
    </row>
    <row r="270" spans="1:17" hidden="1" x14ac:dyDescent="0.3">
      <c r="A270" s="7" t="s">
        <v>141</v>
      </c>
    </row>
    <row r="271" spans="1:17" x14ac:dyDescent="0.3">
      <c r="A271" s="7">
        <v>9</v>
      </c>
      <c r="B271" s="23" t="s">
        <v>142</v>
      </c>
      <c r="C271" s="79" t="s">
        <v>143</v>
      </c>
      <c r="D271" s="80"/>
      <c r="E271" s="80"/>
      <c r="F271" s="25" t="s">
        <v>82</v>
      </c>
      <c r="G271" s="37">
        <f>ROUND(SUM(G272:G274), 2 )</f>
        <v>30</v>
      </c>
      <c r="H271" s="37"/>
      <c r="I271" s="27"/>
      <c r="J271" s="28">
        <f>IF(AND(G271= "",H271= ""), 0, ROUND(ROUND(I271, 2) * ROUND(IF(H271="",G271,H271),  2), 2))</f>
        <v>0</v>
      </c>
      <c r="K271" s="7"/>
      <c r="M271" s="29">
        <v>0.2</v>
      </c>
      <c r="Q271" s="7" t="str">
        <f>IF(H271= "", "", 1032)</f>
        <v/>
      </c>
    </row>
    <row r="272" spans="1:17" hidden="1" x14ac:dyDescent="0.3">
      <c r="A272" s="30" t="s">
        <v>49</v>
      </c>
      <c r="B272" s="24"/>
      <c r="C272" s="81" t="s">
        <v>48</v>
      </c>
      <c r="D272" s="81"/>
      <c r="E272" s="81"/>
      <c r="F272" s="81"/>
      <c r="G272" s="38">
        <v>10</v>
      </c>
      <c r="H272" s="32"/>
      <c r="J272" s="24"/>
    </row>
    <row r="273" spans="1:17" hidden="1" x14ac:dyDescent="0.3">
      <c r="A273" s="30" t="s">
        <v>60</v>
      </c>
      <c r="B273" s="24"/>
      <c r="C273" s="81" t="s">
        <v>59</v>
      </c>
      <c r="D273" s="81"/>
      <c r="E273" s="81"/>
      <c r="F273" s="81"/>
      <c r="G273" s="38">
        <v>5</v>
      </c>
      <c r="H273" s="32"/>
      <c r="J273" s="24"/>
    </row>
    <row r="274" spans="1:17" hidden="1" x14ac:dyDescent="0.3">
      <c r="A274" s="30" t="s">
        <v>62</v>
      </c>
      <c r="B274" s="24"/>
      <c r="C274" s="81" t="s">
        <v>61</v>
      </c>
      <c r="D274" s="81"/>
      <c r="E274" s="81"/>
      <c r="F274" s="81"/>
      <c r="G274" s="38">
        <v>15</v>
      </c>
      <c r="H274" s="32"/>
      <c r="J274" s="24"/>
    </row>
    <row r="275" spans="1:17" hidden="1" x14ac:dyDescent="0.3">
      <c r="G275" s="35">
        <f>G272</f>
        <v>10</v>
      </c>
      <c r="H275" s="35" t="str">
        <f>IF(H272= "", "", H272)</f>
        <v/>
      </c>
      <c r="J275" s="35">
        <f>IF(AND(G275= "",H275= ""), 0, ROUND(ROUND(I271, 2) * ROUND(IF(H275="",G275,H275),  2), 2))</f>
        <v>0</v>
      </c>
      <c r="K275" s="7">
        <f>K271</f>
        <v>0</v>
      </c>
      <c r="Q275" s="7">
        <f>IF(H271= "", 17657, "")</f>
        <v>17657</v>
      </c>
    </row>
    <row r="276" spans="1:17" hidden="1" x14ac:dyDescent="0.3">
      <c r="G276" s="35">
        <f>G273</f>
        <v>5</v>
      </c>
      <c r="H276" s="35" t="str">
        <f>IF(H273= "", "", H273)</f>
        <v/>
      </c>
      <c r="J276" s="35">
        <f>IF(AND(G276= "",H276= ""), 0, ROUND(ROUND(I271, 2) * ROUND(IF(H276="",G276,H276),  2), 2))</f>
        <v>0</v>
      </c>
      <c r="K276" s="7">
        <f>K271</f>
        <v>0</v>
      </c>
      <c r="Q276" s="7">
        <f>IF(H271= "", 17657, "")</f>
        <v>17657</v>
      </c>
    </row>
    <row r="277" spans="1:17" hidden="1" x14ac:dyDescent="0.3">
      <c r="G277" s="35">
        <f>G274</f>
        <v>15</v>
      </c>
      <c r="H277" s="35" t="str">
        <f>IF(H274= "", "", H274)</f>
        <v/>
      </c>
      <c r="J277" s="35">
        <f>IF(AND(G277= "",H277= ""), 0, ROUND(ROUND(I271, 2) * ROUND(IF(H277="",G277,H277),  2), 2))</f>
        <v>0</v>
      </c>
      <c r="K277" s="7">
        <f>K271</f>
        <v>0</v>
      </c>
      <c r="Q277" s="7">
        <f>IF(H271= "", 17657, "")</f>
        <v>17657</v>
      </c>
    </row>
    <row r="278" spans="1:17" hidden="1" x14ac:dyDescent="0.3">
      <c r="A278" s="7" t="s">
        <v>50</v>
      </c>
    </row>
    <row r="279" spans="1:17" x14ac:dyDescent="0.3">
      <c r="A279" s="7" t="s">
        <v>51</v>
      </c>
      <c r="B279" s="23"/>
      <c r="C279" s="7" t="s">
        <v>52</v>
      </c>
      <c r="G279" s="39">
        <v>10</v>
      </c>
      <c r="I279" s="40" t="s">
        <v>84</v>
      </c>
      <c r="J279" s="24"/>
    </row>
    <row r="280" spans="1:17" ht="40.799999999999997" hidden="1" x14ac:dyDescent="0.3">
      <c r="A280" s="7" t="s">
        <v>54</v>
      </c>
    </row>
    <row r="281" spans="1:17" x14ac:dyDescent="0.3">
      <c r="A281" s="7" t="s">
        <v>51</v>
      </c>
      <c r="B281" s="23"/>
      <c r="C281" s="7" t="s">
        <v>65</v>
      </c>
      <c r="G281" s="39">
        <v>15</v>
      </c>
      <c r="I281" s="40" t="s">
        <v>84</v>
      </c>
      <c r="J281" s="24"/>
    </row>
    <row r="282" spans="1:17" ht="51" hidden="1" x14ac:dyDescent="0.3">
      <c r="A282" s="7" t="s">
        <v>66</v>
      </c>
    </row>
    <row r="283" spans="1:17" x14ac:dyDescent="0.3">
      <c r="A283" s="7" t="s">
        <v>51</v>
      </c>
      <c r="B283" s="23"/>
      <c r="C283" s="7" t="s">
        <v>63</v>
      </c>
      <c r="G283" s="39">
        <v>5</v>
      </c>
      <c r="I283" s="40" t="s">
        <v>84</v>
      </c>
      <c r="J283" s="24"/>
    </row>
    <row r="284" spans="1:17" ht="61.2" hidden="1" x14ac:dyDescent="0.3">
      <c r="A284" s="7" t="s">
        <v>64</v>
      </c>
    </row>
    <row r="285" spans="1:17" hidden="1" x14ac:dyDescent="0.3">
      <c r="A285" s="7" t="s">
        <v>55</v>
      </c>
    </row>
    <row r="286" spans="1:17" x14ac:dyDescent="0.3">
      <c r="A286" s="7" t="s">
        <v>67</v>
      </c>
      <c r="B286" s="36"/>
      <c r="C286" s="82" t="s">
        <v>144</v>
      </c>
      <c r="D286" s="82"/>
      <c r="E286" s="82"/>
      <c r="F286" s="82"/>
      <c r="G286" s="82"/>
      <c r="H286" s="82"/>
      <c r="I286" s="82"/>
      <c r="J286" s="36"/>
    </row>
    <row r="287" spans="1:17" hidden="1" x14ac:dyDescent="0.3">
      <c r="A287" s="7" t="s">
        <v>56</v>
      </c>
    </row>
    <row r="288" spans="1:17" x14ac:dyDescent="0.3">
      <c r="A288" s="7">
        <v>9</v>
      </c>
      <c r="B288" s="23" t="s">
        <v>145</v>
      </c>
      <c r="C288" s="79" t="s">
        <v>146</v>
      </c>
      <c r="D288" s="80"/>
      <c r="E288" s="80"/>
      <c r="F288" s="25" t="s">
        <v>82</v>
      </c>
      <c r="G288" s="37">
        <f>ROUND(SUM(G289:G291), 2 )</f>
        <v>40</v>
      </c>
      <c r="H288" s="37"/>
      <c r="I288" s="27"/>
      <c r="J288" s="28">
        <f>IF(AND(G288= "",H288= ""), 0, ROUND(ROUND(I288, 2) * ROUND(IF(H288="",G288,H288),  2), 2))</f>
        <v>0</v>
      </c>
      <c r="K288" s="7"/>
      <c r="M288" s="29">
        <v>0.2</v>
      </c>
      <c r="Q288" s="7" t="str">
        <f>IF(H288= "", "", 1032)</f>
        <v/>
      </c>
    </row>
    <row r="289" spans="1:17" hidden="1" x14ac:dyDescent="0.3">
      <c r="A289" s="30" t="s">
        <v>49</v>
      </c>
      <c r="B289" s="24"/>
      <c r="C289" s="81" t="s">
        <v>48</v>
      </c>
      <c r="D289" s="81"/>
      <c r="E289" s="81"/>
      <c r="F289" s="81"/>
      <c r="G289" s="38">
        <v>10</v>
      </c>
      <c r="H289" s="32"/>
      <c r="J289" s="24"/>
    </row>
    <row r="290" spans="1:17" hidden="1" x14ac:dyDescent="0.3">
      <c r="A290" s="30" t="s">
        <v>60</v>
      </c>
      <c r="B290" s="24"/>
      <c r="C290" s="81" t="s">
        <v>59</v>
      </c>
      <c r="D290" s="81"/>
      <c r="E290" s="81"/>
      <c r="F290" s="81"/>
      <c r="G290" s="38">
        <v>10</v>
      </c>
      <c r="H290" s="32"/>
      <c r="J290" s="24"/>
    </row>
    <row r="291" spans="1:17" hidden="1" x14ac:dyDescent="0.3">
      <c r="A291" s="30" t="s">
        <v>62</v>
      </c>
      <c r="B291" s="24"/>
      <c r="C291" s="81" t="s">
        <v>61</v>
      </c>
      <c r="D291" s="81"/>
      <c r="E291" s="81"/>
      <c r="F291" s="81"/>
      <c r="G291" s="38">
        <v>20</v>
      </c>
      <c r="H291" s="32"/>
      <c r="J291" s="24"/>
    </row>
    <row r="292" spans="1:17" hidden="1" x14ac:dyDescent="0.3">
      <c r="G292" s="35">
        <f>G289</f>
        <v>10</v>
      </c>
      <c r="H292" s="35" t="str">
        <f>IF(H289= "", "", H289)</f>
        <v/>
      </c>
      <c r="J292" s="35">
        <f>IF(AND(G292= "",H292= ""), 0, ROUND(ROUND(I288, 2) * ROUND(IF(H292="",G292,H292),  2), 2))</f>
        <v>0</v>
      </c>
      <c r="K292" s="7">
        <f>K288</f>
        <v>0</v>
      </c>
      <c r="Q292" s="7">
        <f>IF(H288= "", 17657, "")</f>
        <v>17657</v>
      </c>
    </row>
    <row r="293" spans="1:17" hidden="1" x14ac:dyDescent="0.3">
      <c r="G293" s="35">
        <f>G290</f>
        <v>10</v>
      </c>
      <c r="H293" s="35" t="str">
        <f>IF(H290= "", "", H290)</f>
        <v/>
      </c>
      <c r="J293" s="35">
        <f>IF(AND(G293= "",H293= ""), 0, ROUND(ROUND(I288, 2) * ROUND(IF(H293="",G293,H293),  2), 2))</f>
        <v>0</v>
      </c>
      <c r="K293" s="7">
        <f>K288</f>
        <v>0</v>
      </c>
      <c r="Q293" s="7">
        <f>IF(H288= "", 17657, "")</f>
        <v>17657</v>
      </c>
    </row>
    <row r="294" spans="1:17" hidden="1" x14ac:dyDescent="0.3">
      <c r="G294" s="35">
        <f>G291</f>
        <v>20</v>
      </c>
      <c r="H294" s="35" t="str">
        <f>IF(H291= "", "", H291)</f>
        <v/>
      </c>
      <c r="J294" s="35">
        <f>IF(AND(G294= "",H294= ""), 0, ROUND(ROUND(I288, 2) * ROUND(IF(H294="",G294,H294),  2), 2))</f>
        <v>0</v>
      </c>
      <c r="K294" s="7">
        <f>K288</f>
        <v>0</v>
      </c>
      <c r="Q294" s="7">
        <f>IF(H288= "", 17657, "")</f>
        <v>17657</v>
      </c>
    </row>
    <row r="295" spans="1:17" ht="20.7" customHeight="1" x14ac:dyDescent="0.3">
      <c r="A295" s="7" t="s">
        <v>51</v>
      </c>
      <c r="B295" s="23"/>
      <c r="C295" s="7" t="s">
        <v>147</v>
      </c>
      <c r="G295" s="39">
        <v>10</v>
      </c>
      <c r="I295" s="40" t="s">
        <v>84</v>
      </c>
      <c r="J295" s="24"/>
    </row>
    <row r="296" spans="1:17" ht="40.799999999999997" hidden="1" x14ac:dyDescent="0.3">
      <c r="A296" s="7" t="s">
        <v>54</v>
      </c>
    </row>
    <row r="297" spans="1:17" x14ac:dyDescent="0.3">
      <c r="A297" s="7" t="s">
        <v>51</v>
      </c>
      <c r="B297" s="23"/>
      <c r="C297" s="7" t="s">
        <v>63</v>
      </c>
      <c r="G297" s="39">
        <v>10</v>
      </c>
      <c r="I297" s="40" t="s">
        <v>84</v>
      </c>
      <c r="J297" s="24"/>
    </row>
    <row r="298" spans="1:17" ht="61.2" hidden="1" x14ac:dyDescent="0.3">
      <c r="A298" s="7" t="s">
        <v>64</v>
      </c>
    </row>
    <row r="299" spans="1:17" x14ac:dyDescent="0.3">
      <c r="A299" s="7" t="s">
        <v>51</v>
      </c>
      <c r="B299" s="23"/>
      <c r="C299" s="7" t="s">
        <v>65</v>
      </c>
      <c r="G299" s="39">
        <v>20</v>
      </c>
      <c r="I299" s="40" t="s">
        <v>84</v>
      </c>
      <c r="J299" s="24"/>
    </row>
    <row r="300" spans="1:17" ht="51" hidden="1" x14ac:dyDescent="0.3">
      <c r="A300" s="7" t="s">
        <v>66</v>
      </c>
    </row>
    <row r="301" spans="1:17" hidden="1" x14ac:dyDescent="0.3">
      <c r="A301" s="7" t="s">
        <v>50</v>
      </c>
    </row>
    <row r="302" spans="1:17" hidden="1" x14ac:dyDescent="0.3">
      <c r="A302" s="7" t="s">
        <v>55</v>
      </c>
    </row>
    <row r="303" spans="1:17" x14ac:dyDescent="0.3">
      <c r="A303" s="7" t="s">
        <v>67</v>
      </c>
      <c r="B303" s="36"/>
      <c r="C303" s="82" t="s">
        <v>144</v>
      </c>
      <c r="D303" s="82"/>
      <c r="E303" s="82"/>
      <c r="F303" s="82"/>
      <c r="G303" s="82"/>
      <c r="H303" s="82"/>
      <c r="I303" s="82"/>
      <c r="J303" s="36"/>
    </row>
    <row r="304" spans="1:17" hidden="1" x14ac:dyDescent="0.3">
      <c r="A304" s="7" t="s">
        <v>56</v>
      </c>
    </row>
    <row r="305" spans="1:17" x14ac:dyDescent="0.3">
      <c r="A305" s="7">
        <v>9</v>
      </c>
      <c r="B305" s="23" t="s">
        <v>148</v>
      </c>
      <c r="C305" s="79" t="s">
        <v>149</v>
      </c>
      <c r="D305" s="80"/>
      <c r="E305" s="80"/>
      <c r="F305" s="25" t="s">
        <v>82</v>
      </c>
      <c r="G305" s="37">
        <f>ROUND(SUM(G306:G308), 2 )</f>
        <v>20</v>
      </c>
      <c r="H305" s="37"/>
      <c r="I305" s="27"/>
      <c r="J305" s="28">
        <f>IF(AND(G305= "",H305= ""), 0, ROUND(ROUND(I305, 2) * ROUND(IF(H305="",G305,H305),  2), 2))</f>
        <v>0</v>
      </c>
      <c r="K305" s="7"/>
      <c r="M305" s="29">
        <v>0.2</v>
      </c>
      <c r="Q305" s="7" t="str">
        <f>IF(H305= "", "", 1032)</f>
        <v/>
      </c>
    </row>
    <row r="306" spans="1:17" hidden="1" x14ac:dyDescent="0.3">
      <c r="A306" s="30" t="s">
        <v>49</v>
      </c>
      <c r="B306" s="24"/>
      <c r="C306" s="81" t="s">
        <v>48</v>
      </c>
      <c r="D306" s="81"/>
      <c r="E306" s="81"/>
      <c r="F306" s="81"/>
      <c r="G306" s="38">
        <v>10</v>
      </c>
      <c r="H306" s="32"/>
      <c r="J306" s="24"/>
    </row>
    <row r="307" spans="1:17" hidden="1" x14ac:dyDescent="0.3">
      <c r="A307" s="30" t="s">
        <v>60</v>
      </c>
      <c r="B307" s="24"/>
      <c r="C307" s="81" t="s">
        <v>59</v>
      </c>
      <c r="D307" s="81"/>
      <c r="E307" s="81"/>
      <c r="F307" s="81"/>
      <c r="G307" s="38">
        <v>5</v>
      </c>
      <c r="H307" s="32"/>
      <c r="J307" s="24"/>
    </row>
    <row r="308" spans="1:17" hidden="1" x14ac:dyDescent="0.3">
      <c r="A308" s="30" t="s">
        <v>62</v>
      </c>
      <c r="B308" s="24"/>
      <c r="C308" s="81" t="s">
        <v>61</v>
      </c>
      <c r="D308" s="81"/>
      <c r="E308" s="81"/>
      <c r="F308" s="81"/>
      <c r="G308" s="38">
        <v>5</v>
      </c>
      <c r="H308" s="32"/>
      <c r="J308" s="24"/>
    </row>
    <row r="309" spans="1:17" hidden="1" x14ac:dyDescent="0.3">
      <c r="G309" s="35">
        <f>G306</f>
        <v>10</v>
      </c>
      <c r="H309" s="35" t="str">
        <f>IF(H306= "", "", H306)</f>
        <v/>
      </c>
      <c r="J309" s="35">
        <f>IF(AND(G309= "",H309= ""), 0, ROUND(ROUND(I305, 2) * ROUND(IF(H309="",G309,H309),  2), 2))</f>
        <v>0</v>
      </c>
      <c r="K309" s="7">
        <f>K305</f>
        <v>0</v>
      </c>
      <c r="Q309" s="7">
        <f>IF(H305= "", 17657, "")</f>
        <v>17657</v>
      </c>
    </row>
    <row r="310" spans="1:17" hidden="1" x14ac:dyDescent="0.3">
      <c r="G310" s="35">
        <f>G307</f>
        <v>5</v>
      </c>
      <c r="H310" s="35" t="str">
        <f>IF(H307= "", "", H307)</f>
        <v/>
      </c>
      <c r="J310" s="35">
        <f>IF(AND(G310= "",H310= ""), 0, ROUND(ROUND(I305, 2) * ROUND(IF(H310="",G310,H310),  2), 2))</f>
        <v>0</v>
      </c>
      <c r="K310" s="7">
        <f>K305</f>
        <v>0</v>
      </c>
      <c r="Q310" s="7">
        <f>IF(H305= "", 17657, "")</f>
        <v>17657</v>
      </c>
    </row>
    <row r="311" spans="1:17" hidden="1" x14ac:dyDescent="0.3">
      <c r="G311" s="35">
        <f>G308</f>
        <v>5</v>
      </c>
      <c r="H311" s="35" t="str">
        <f>IF(H308= "", "", H308)</f>
        <v/>
      </c>
      <c r="J311" s="35">
        <f>IF(AND(G311= "",H311= ""), 0, ROUND(ROUND(I305, 2) * ROUND(IF(H311="",G311,H311),  2), 2))</f>
        <v>0</v>
      </c>
      <c r="K311" s="7">
        <f>K305</f>
        <v>0</v>
      </c>
      <c r="Q311" s="7">
        <f>IF(H305= "", 17657, "")</f>
        <v>17657</v>
      </c>
    </row>
    <row r="312" spans="1:17" ht="20.7" customHeight="1" x14ac:dyDescent="0.3">
      <c r="A312" s="7" t="s">
        <v>51</v>
      </c>
      <c r="B312" s="23"/>
      <c r="C312" s="7" t="s">
        <v>147</v>
      </c>
      <c r="G312" s="39">
        <v>10</v>
      </c>
      <c r="I312" s="40" t="s">
        <v>84</v>
      </c>
      <c r="J312" s="24"/>
    </row>
    <row r="313" spans="1:17" ht="40.799999999999997" hidden="1" x14ac:dyDescent="0.3">
      <c r="A313" s="7" t="s">
        <v>54</v>
      </c>
    </row>
    <row r="314" spans="1:17" x14ac:dyDescent="0.3">
      <c r="A314" s="7" t="s">
        <v>51</v>
      </c>
      <c r="B314" s="23"/>
      <c r="C314" s="7" t="s">
        <v>65</v>
      </c>
      <c r="G314" s="39">
        <v>5</v>
      </c>
      <c r="I314" s="40" t="s">
        <v>84</v>
      </c>
      <c r="J314" s="24"/>
    </row>
    <row r="315" spans="1:17" ht="51" hidden="1" x14ac:dyDescent="0.3">
      <c r="A315" s="7" t="s">
        <v>66</v>
      </c>
    </row>
    <row r="316" spans="1:17" x14ac:dyDescent="0.3">
      <c r="A316" s="7" t="s">
        <v>51</v>
      </c>
      <c r="B316" s="23"/>
      <c r="C316" s="7" t="s">
        <v>63</v>
      </c>
      <c r="G316" s="39">
        <v>5</v>
      </c>
      <c r="I316" s="40" t="s">
        <v>84</v>
      </c>
      <c r="J316" s="24"/>
    </row>
    <row r="317" spans="1:17" ht="61.2" hidden="1" x14ac:dyDescent="0.3">
      <c r="A317" s="7" t="s">
        <v>64</v>
      </c>
    </row>
    <row r="318" spans="1:17" hidden="1" x14ac:dyDescent="0.3">
      <c r="A318" s="7" t="s">
        <v>50</v>
      </c>
    </row>
    <row r="319" spans="1:17" hidden="1" x14ac:dyDescent="0.3">
      <c r="A319" s="7" t="s">
        <v>55</v>
      </c>
    </row>
    <row r="320" spans="1:17" x14ac:dyDescent="0.3">
      <c r="A320" s="7" t="s">
        <v>67</v>
      </c>
      <c r="B320" s="36"/>
      <c r="C320" s="82" t="s">
        <v>144</v>
      </c>
      <c r="D320" s="82"/>
      <c r="E320" s="82"/>
      <c r="F320" s="82"/>
      <c r="G320" s="82"/>
      <c r="H320" s="82"/>
      <c r="I320" s="82"/>
      <c r="J320" s="36"/>
    </row>
    <row r="321" spans="1:17" hidden="1" x14ac:dyDescent="0.3">
      <c r="A321" s="7" t="s">
        <v>56</v>
      </c>
    </row>
    <row r="322" spans="1:17" hidden="1" x14ac:dyDescent="0.3">
      <c r="A322" s="7" t="s">
        <v>150</v>
      </c>
    </row>
    <row r="323" spans="1:17" hidden="1" x14ac:dyDescent="0.3">
      <c r="A323" s="7" t="s">
        <v>71</v>
      </c>
    </row>
    <row r="324" spans="1:17" x14ac:dyDescent="0.3">
      <c r="A324" s="7">
        <v>5</v>
      </c>
      <c r="B324" s="16" t="s">
        <v>151</v>
      </c>
      <c r="C324" s="78" t="s">
        <v>152</v>
      </c>
      <c r="D324" s="78"/>
      <c r="E324" s="78"/>
      <c r="F324" s="21"/>
      <c r="G324" s="21"/>
      <c r="H324" s="21"/>
      <c r="I324" s="21"/>
      <c r="J324" s="22"/>
      <c r="K324" s="7"/>
    </row>
    <row r="325" spans="1:17" x14ac:dyDescent="0.3">
      <c r="A325" s="7">
        <v>9</v>
      </c>
      <c r="B325" s="23" t="s">
        <v>153</v>
      </c>
      <c r="C325" s="79" t="s">
        <v>154</v>
      </c>
      <c r="D325" s="80"/>
      <c r="E325" s="80"/>
      <c r="F325" s="25" t="s">
        <v>12</v>
      </c>
      <c r="G325" s="26">
        <f>ROUND(SUM(G326:G326), 0 )</f>
        <v>1</v>
      </c>
      <c r="H325" s="26"/>
      <c r="I325" s="27"/>
      <c r="J325" s="28">
        <f>IF(AND(G325= "",H325= ""), 0, ROUND(ROUND(I325, 2) * ROUND(IF(H325="",G325,H325),  0), 2))</f>
        <v>0</v>
      </c>
      <c r="K325" s="7"/>
      <c r="M325" s="29">
        <v>0.2</v>
      </c>
      <c r="Q325" s="7">
        <v>17657</v>
      </c>
    </row>
    <row r="326" spans="1:17" hidden="1" x14ac:dyDescent="0.3">
      <c r="A326" s="30" t="s">
        <v>49</v>
      </c>
      <c r="B326" s="24"/>
      <c r="C326" s="81" t="s">
        <v>48</v>
      </c>
      <c r="D326" s="81"/>
      <c r="E326" s="81"/>
      <c r="F326" s="81"/>
      <c r="G326" s="31">
        <v>1</v>
      </c>
      <c r="H326" s="32"/>
      <c r="J326" s="24"/>
    </row>
    <row r="327" spans="1:17" hidden="1" x14ac:dyDescent="0.3">
      <c r="A327" s="7" t="s">
        <v>50</v>
      </c>
    </row>
    <row r="328" spans="1:17" hidden="1" x14ac:dyDescent="0.3">
      <c r="A328" s="7" t="s">
        <v>50</v>
      </c>
    </row>
    <row r="329" spans="1:17" x14ac:dyDescent="0.3">
      <c r="A329" s="7" t="s">
        <v>51</v>
      </c>
      <c r="B329" s="23"/>
      <c r="C329" s="7" t="s">
        <v>52</v>
      </c>
      <c r="G329" s="33">
        <v>1</v>
      </c>
      <c r="I329" s="34" t="s">
        <v>94</v>
      </c>
      <c r="J329" s="24"/>
    </row>
    <row r="330" spans="1:17" ht="40.799999999999997" hidden="1" x14ac:dyDescent="0.3">
      <c r="A330" s="7" t="s">
        <v>54</v>
      </c>
    </row>
    <row r="331" spans="1:17" hidden="1" x14ac:dyDescent="0.3">
      <c r="A331" s="7" t="s">
        <v>55</v>
      </c>
    </row>
    <row r="332" spans="1:17" x14ac:dyDescent="0.3">
      <c r="A332" s="7" t="s">
        <v>67</v>
      </c>
      <c r="B332" s="36"/>
      <c r="C332" s="82" t="s">
        <v>68</v>
      </c>
      <c r="D332" s="82"/>
      <c r="E332" s="82"/>
      <c r="F332" s="82"/>
      <c r="G332" s="82"/>
      <c r="H332" s="82"/>
      <c r="I332" s="82"/>
      <c r="J332" s="36"/>
    </row>
    <row r="333" spans="1:17" hidden="1" x14ac:dyDescent="0.3">
      <c r="A333" s="7" t="s">
        <v>56</v>
      </c>
    </row>
    <row r="334" spans="1:17" x14ac:dyDescent="0.3">
      <c r="A334" s="7">
        <v>9</v>
      </c>
      <c r="B334" s="23" t="s">
        <v>155</v>
      </c>
      <c r="C334" s="79" t="s">
        <v>156</v>
      </c>
      <c r="D334" s="80"/>
      <c r="E334" s="80"/>
      <c r="F334" s="25" t="s">
        <v>12</v>
      </c>
      <c r="G334" s="26">
        <f>ROUND(SUM(G335:G337), 0 )</f>
        <v>31</v>
      </c>
      <c r="H334" s="26"/>
      <c r="I334" s="27"/>
      <c r="J334" s="28">
        <f>IF(AND(G334= "",H334= ""), 0, ROUND(ROUND(I334, 2) * ROUND(IF(H334="",G334,H334),  0), 2))</f>
        <v>0</v>
      </c>
      <c r="K334" s="7"/>
      <c r="M334" s="29">
        <v>0.2</v>
      </c>
      <c r="Q334" s="7" t="str">
        <f>IF(H334= "", "", 1032)</f>
        <v/>
      </c>
    </row>
    <row r="335" spans="1:17" hidden="1" x14ac:dyDescent="0.3">
      <c r="A335" s="30" t="s">
        <v>49</v>
      </c>
      <c r="B335" s="24"/>
      <c r="C335" s="81" t="s">
        <v>48</v>
      </c>
      <c r="D335" s="81"/>
      <c r="E335" s="81"/>
      <c r="F335" s="81"/>
      <c r="G335" s="31">
        <v>23</v>
      </c>
      <c r="H335" s="32"/>
      <c r="J335" s="24"/>
    </row>
    <row r="336" spans="1:17" hidden="1" x14ac:dyDescent="0.3">
      <c r="A336" s="30" t="s">
        <v>60</v>
      </c>
      <c r="B336" s="24"/>
      <c r="C336" s="81" t="s">
        <v>59</v>
      </c>
      <c r="D336" s="81"/>
      <c r="E336" s="81"/>
      <c r="F336" s="81"/>
      <c r="G336" s="31">
        <v>4</v>
      </c>
      <c r="H336" s="32"/>
      <c r="J336" s="24"/>
    </row>
    <row r="337" spans="1:17" hidden="1" x14ac:dyDescent="0.3">
      <c r="A337" s="30" t="s">
        <v>62</v>
      </c>
      <c r="B337" s="24"/>
      <c r="C337" s="81" t="s">
        <v>61</v>
      </c>
      <c r="D337" s="81"/>
      <c r="E337" s="81"/>
      <c r="F337" s="81"/>
      <c r="G337" s="31">
        <v>4</v>
      </c>
      <c r="H337" s="32"/>
      <c r="J337" s="24"/>
    </row>
    <row r="338" spans="1:17" hidden="1" x14ac:dyDescent="0.3">
      <c r="G338" s="35">
        <f>G335</f>
        <v>23</v>
      </c>
      <c r="H338" s="35" t="str">
        <f>IF(H335= "", "", H335)</f>
        <v/>
      </c>
      <c r="J338" s="35">
        <f>IF(AND(G338= "",H338= ""), 0, ROUND(ROUND(I334, 2) * ROUND(IF(H338="",G338,H338),  0), 2))</f>
        <v>0</v>
      </c>
      <c r="K338" s="7">
        <f>K334</f>
        <v>0</v>
      </c>
      <c r="Q338" s="7">
        <f>IF(H334= "", 17657, "")</f>
        <v>17657</v>
      </c>
    </row>
    <row r="339" spans="1:17" hidden="1" x14ac:dyDescent="0.3">
      <c r="G339" s="35">
        <f>G336</f>
        <v>4</v>
      </c>
      <c r="H339" s="35" t="str">
        <f>IF(H336= "", "", H336)</f>
        <v/>
      </c>
      <c r="J339" s="35">
        <f>IF(AND(G339= "",H339= ""), 0, ROUND(ROUND(I334, 2) * ROUND(IF(H339="",G339,H339),  0), 2))</f>
        <v>0</v>
      </c>
      <c r="K339" s="7">
        <f>K334</f>
        <v>0</v>
      </c>
      <c r="Q339" s="7">
        <f>IF(H334= "", 17657, "")</f>
        <v>17657</v>
      </c>
    </row>
    <row r="340" spans="1:17" hidden="1" x14ac:dyDescent="0.3">
      <c r="G340" s="35">
        <f>G337</f>
        <v>4</v>
      </c>
      <c r="H340" s="35" t="str">
        <f>IF(H337= "", "", H337)</f>
        <v/>
      </c>
      <c r="J340" s="35">
        <f>IF(AND(G340= "",H340= ""), 0, ROUND(ROUND(I334, 2) * ROUND(IF(H340="",G340,H340),  0), 2))</f>
        <v>0</v>
      </c>
      <c r="K340" s="7">
        <f>K334</f>
        <v>0</v>
      </c>
      <c r="Q340" s="7">
        <f>IF(H334= "", 17657, "")</f>
        <v>17657</v>
      </c>
    </row>
    <row r="341" spans="1:17" x14ac:dyDescent="0.3">
      <c r="A341" s="7" t="s">
        <v>51</v>
      </c>
      <c r="B341" s="23"/>
      <c r="C341" s="7" t="s">
        <v>52</v>
      </c>
      <c r="G341" s="33">
        <v>15</v>
      </c>
      <c r="I341" s="34" t="s">
        <v>94</v>
      </c>
      <c r="J341" s="24"/>
    </row>
    <row r="342" spans="1:17" ht="40.799999999999997" hidden="1" x14ac:dyDescent="0.3">
      <c r="A342" s="7" t="s">
        <v>54</v>
      </c>
    </row>
    <row r="343" spans="1:17" x14ac:dyDescent="0.3">
      <c r="A343" s="7" t="s">
        <v>51</v>
      </c>
      <c r="B343" s="23"/>
      <c r="C343" s="7" t="s">
        <v>52</v>
      </c>
      <c r="G343" s="33">
        <v>8</v>
      </c>
      <c r="I343" s="34" t="s">
        <v>94</v>
      </c>
      <c r="J343" s="24"/>
    </row>
    <row r="344" spans="1:17" ht="40.799999999999997" hidden="1" x14ac:dyDescent="0.3">
      <c r="A344" s="7" t="s">
        <v>54</v>
      </c>
    </row>
    <row r="345" spans="1:17" x14ac:dyDescent="0.3">
      <c r="A345" s="7" t="s">
        <v>51</v>
      </c>
      <c r="B345" s="23"/>
      <c r="C345" s="7" t="s">
        <v>157</v>
      </c>
      <c r="G345" s="33">
        <v>4</v>
      </c>
      <c r="I345" s="34" t="s">
        <v>94</v>
      </c>
      <c r="J345" s="24"/>
    </row>
    <row r="346" spans="1:17" ht="61.2" hidden="1" x14ac:dyDescent="0.3">
      <c r="A346" s="7" t="s">
        <v>64</v>
      </c>
    </row>
    <row r="347" spans="1:17" ht="22.8" customHeight="1" x14ac:dyDescent="0.3">
      <c r="A347" s="7" t="s">
        <v>51</v>
      </c>
      <c r="B347" s="23"/>
      <c r="C347" s="7" t="s">
        <v>158</v>
      </c>
      <c r="G347" s="33">
        <v>4</v>
      </c>
      <c r="I347" s="34" t="s">
        <v>94</v>
      </c>
      <c r="J347" s="24"/>
    </row>
    <row r="348" spans="1:17" ht="51" hidden="1" x14ac:dyDescent="0.3">
      <c r="A348" s="7" t="s">
        <v>66</v>
      </c>
    </row>
    <row r="349" spans="1:17" hidden="1" x14ac:dyDescent="0.3">
      <c r="A349" s="7" t="s">
        <v>50</v>
      </c>
    </row>
    <row r="350" spans="1:17" hidden="1" x14ac:dyDescent="0.3">
      <c r="A350" s="7" t="s">
        <v>50</v>
      </c>
    </row>
    <row r="351" spans="1:17" hidden="1" x14ac:dyDescent="0.3">
      <c r="A351" s="7" t="s">
        <v>55</v>
      </c>
    </row>
    <row r="352" spans="1:17" x14ac:dyDescent="0.3">
      <c r="A352" s="7" t="s">
        <v>67</v>
      </c>
      <c r="B352" s="36"/>
      <c r="C352" s="82" t="s">
        <v>68</v>
      </c>
      <c r="D352" s="82"/>
      <c r="E352" s="82"/>
      <c r="F352" s="82"/>
      <c r="G352" s="82"/>
      <c r="H352" s="82"/>
      <c r="I352" s="82"/>
      <c r="J352" s="36"/>
    </row>
    <row r="353" spans="1:17" hidden="1" x14ac:dyDescent="0.3">
      <c r="A353" s="7" t="s">
        <v>56</v>
      </c>
    </row>
    <row r="354" spans="1:17" x14ac:dyDescent="0.3">
      <c r="A354" s="7">
        <v>9</v>
      </c>
      <c r="B354" s="23" t="s">
        <v>159</v>
      </c>
      <c r="C354" s="79" t="s">
        <v>160</v>
      </c>
      <c r="D354" s="80"/>
      <c r="E354" s="80"/>
      <c r="F354" s="25" t="s">
        <v>47</v>
      </c>
      <c r="G354" s="26">
        <f>ROUND(SUM(G355:G357), 0 )</f>
        <v>3</v>
      </c>
      <c r="H354" s="26"/>
      <c r="I354" s="27"/>
      <c r="J354" s="28">
        <f>IF(AND(G354= "",H354= ""), 0, ROUND(ROUND(I354, 2) * ROUND(IF(H354="",G354,H354),  0), 2))</f>
        <v>0</v>
      </c>
      <c r="K354" s="7"/>
      <c r="M354" s="29">
        <v>0.2</v>
      </c>
      <c r="Q354" s="7" t="str">
        <f>IF(H354= "", "", 1032)</f>
        <v/>
      </c>
    </row>
    <row r="355" spans="1:17" hidden="1" x14ac:dyDescent="0.3">
      <c r="A355" s="30" t="s">
        <v>49</v>
      </c>
      <c r="B355" s="24"/>
      <c r="C355" s="81" t="s">
        <v>48</v>
      </c>
      <c r="D355" s="81"/>
      <c r="E355" s="81"/>
      <c r="F355" s="81"/>
      <c r="G355" s="31">
        <v>1</v>
      </c>
      <c r="H355" s="32"/>
      <c r="J355" s="24"/>
    </row>
    <row r="356" spans="1:17" hidden="1" x14ac:dyDescent="0.3">
      <c r="A356" s="30" t="s">
        <v>60</v>
      </c>
      <c r="B356" s="24"/>
      <c r="C356" s="81" t="s">
        <v>59</v>
      </c>
      <c r="D356" s="81"/>
      <c r="E356" s="81"/>
      <c r="F356" s="81"/>
      <c r="G356" s="31">
        <v>1</v>
      </c>
      <c r="H356" s="32"/>
      <c r="J356" s="24"/>
    </row>
    <row r="357" spans="1:17" hidden="1" x14ac:dyDescent="0.3">
      <c r="A357" s="30" t="s">
        <v>62</v>
      </c>
      <c r="B357" s="24"/>
      <c r="C357" s="81" t="s">
        <v>61</v>
      </c>
      <c r="D357" s="81"/>
      <c r="E357" s="81"/>
      <c r="F357" s="81"/>
      <c r="G357" s="31">
        <v>1</v>
      </c>
      <c r="H357" s="32"/>
      <c r="J357" s="24"/>
    </row>
    <row r="358" spans="1:17" hidden="1" x14ac:dyDescent="0.3">
      <c r="G358" s="35">
        <f>G355</f>
        <v>1</v>
      </c>
      <c r="H358" s="35" t="str">
        <f>IF(H355= "", "", H355)</f>
        <v/>
      </c>
      <c r="J358" s="35">
        <f>IF(AND(G358= "",H358= ""), 0, ROUND(ROUND(I354, 2) * ROUND(IF(H358="",G358,H358),  0), 2))</f>
        <v>0</v>
      </c>
      <c r="K358" s="7">
        <f>K354</f>
        <v>0</v>
      </c>
      <c r="Q358" s="7">
        <f>IF(H354= "", 17657, "")</f>
        <v>17657</v>
      </c>
    </row>
    <row r="359" spans="1:17" hidden="1" x14ac:dyDescent="0.3">
      <c r="G359" s="35">
        <f>G356</f>
        <v>1</v>
      </c>
      <c r="H359" s="35" t="str">
        <f>IF(H356= "", "", H356)</f>
        <v/>
      </c>
      <c r="J359" s="35">
        <f>IF(AND(G359= "",H359= ""), 0, ROUND(ROUND(I354, 2) * ROUND(IF(H359="",G359,H359),  0), 2))</f>
        <v>0</v>
      </c>
      <c r="K359" s="7">
        <f>K354</f>
        <v>0</v>
      </c>
      <c r="Q359" s="7">
        <f>IF(H354= "", 17657, "")</f>
        <v>17657</v>
      </c>
    </row>
    <row r="360" spans="1:17" hidden="1" x14ac:dyDescent="0.3">
      <c r="G360" s="35">
        <f>G357</f>
        <v>1</v>
      </c>
      <c r="H360" s="35" t="str">
        <f>IF(H357= "", "", H357)</f>
        <v/>
      </c>
      <c r="J360" s="35">
        <f>IF(AND(G360= "",H360= ""), 0, ROUND(ROUND(I354, 2) * ROUND(IF(H360="",G360,H360),  0), 2))</f>
        <v>0</v>
      </c>
      <c r="K360" s="7">
        <f>K354</f>
        <v>0</v>
      </c>
      <c r="Q360" s="7">
        <f>IF(H354= "", 17657, "")</f>
        <v>17657</v>
      </c>
    </row>
    <row r="361" spans="1:17" hidden="1" x14ac:dyDescent="0.3">
      <c r="A361" s="7" t="s">
        <v>50</v>
      </c>
    </row>
    <row r="362" spans="1:17" x14ac:dyDescent="0.3">
      <c r="A362" s="7" t="s">
        <v>51</v>
      </c>
      <c r="B362" s="23"/>
      <c r="C362" s="7" t="s">
        <v>52</v>
      </c>
      <c r="G362" s="33">
        <v>1</v>
      </c>
      <c r="I362" s="34" t="s">
        <v>53</v>
      </c>
      <c r="J362" s="24"/>
    </row>
    <row r="363" spans="1:17" ht="40.799999999999997" hidden="1" x14ac:dyDescent="0.3">
      <c r="A363" s="7" t="s">
        <v>54</v>
      </c>
    </row>
    <row r="364" spans="1:17" x14ac:dyDescent="0.3">
      <c r="A364" s="7" t="s">
        <v>51</v>
      </c>
      <c r="B364" s="23"/>
      <c r="C364" s="7" t="s">
        <v>63</v>
      </c>
      <c r="G364" s="33">
        <v>1</v>
      </c>
      <c r="I364" s="34" t="s">
        <v>53</v>
      </c>
      <c r="J364" s="24"/>
    </row>
    <row r="365" spans="1:17" ht="61.2" hidden="1" x14ac:dyDescent="0.3">
      <c r="A365" s="7" t="s">
        <v>64</v>
      </c>
    </row>
    <row r="366" spans="1:17" x14ac:dyDescent="0.3">
      <c r="A366" s="7" t="s">
        <v>51</v>
      </c>
      <c r="B366" s="23"/>
      <c r="C366" s="7" t="s">
        <v>65</v>
      </c>
      <c r="G366" s="33">
        <v>1</v>
      </c>
      <c r="I366" s="34" t="s">
        <v>53</v>
      </c>
      <c r="J366" s="24"/>
    </row>
    <row r="367" spans="1:17" ht="51" hidden="1" x14ac:dyDescent="0.3">
      <c r="A367" s="7" t="s">
        <v>66</v>
      </c>
    </row>
    <row r="368" spans="1:17" hidden="1" x14ac:dyDescent="0.3">
      <c r="A368" s="7" t="s">
        <v>55</v>
      </c>
    </row>
    <row r="369" spans="1:17" x14ac:dyDescent="0.3">
      <c r="A369" s="7" t="s">
        <v>67</v>
      </c>
      <c r="B369" s="36"/>
      <c r="C369" s="82" t="s">
        <v>161</v>
      </c>
      <c r="D369" s="82"/>
      <c r="E369" s="82"/>
      <c r="F369" s="82"/>
      <c r="G369" s="82"/>
      <c r="H369" s="82"/>
      <c r="I369" s="82"/>
      <c r="J369" s="36"/>
    </row>
    <row r="370" spans="1:17" hidden="1" x14ac:dyDescent="0.3">
      <c r="A370" s="7" t="s">
        <v>56</v>
      </c>
    </row>
    <row r="371" spans="1:17" x14ac:dyDescent="0.3">
      <c r="A371" s="7">
        <v>9</v>
      </c>
      <c r="B371" s="23" t="s">
        <v>162</v>
      </c>
      <c r="C371" s="79" t="s">
        <v>163</v>
      </c>
      <c r="D371" s="80"/>
      <c r="E371" s="80"/>
      <c r="F371" s="25" t="s">
        <v>47</v>
      </c>
      <c r="G371" s="26">
        <f>ROUND(SUM(G372:G374), 0 )</f>
        <v>3</v>
      </c>
      <c r="H371" s="26"/>
      <c r="I371" s="27"/>
      <c r="J371" s="28">
        <f>IF(AND(G371= "",H371= ""), 0, ROUND(ROUND(I371, 2) * ROUND(IF(H371="",G371,H371),  0), 2))</f>
        <v>0</v>
      </c>
      <c r="K371" s="7"/>
      <c r="M371" s="29">
        <v>0.2</v>
      </c>
      <c r="Q371" s="7" t="str">
        <f>IF(H371= "", "", 1032)</f>
        <v/>
      </c>
    </row>
    <row r="372" spans="1:17" hidden="1" x14ac:dyDescent="0.3">
      <c r="A372" s="30" t="s">
        <v>49</v>
      </c>
      <c r="B372" s="24"/>
      <c r="C372" s="81" t="s">
        <v>48</v>
      </c>
      <c r="D372" s="81"/>
      <c r="E372" s="81"/>
      <c r="F372" s="81"/>
      <c r="G372" s="31">
        <v>1</v>
      </c>
      <c r="H372" s="32"/>
      <c r="J372" s="24"/>
    </row>
    <row r="373" spans="1:17" hidden="1" x14ac:dyDescent="0.3">
      <c r="A373" s="30" t="s">
        <v>60</v>
      </c>
      <c r="B373" s="24"/>
      <c r="C373" s="81" t="s">
        <v>59</v>
      </c>
      <c r="D373" s="81"/>
      <c r="E373" s="81"/>
      <c r="F373" s="81"/>
      <c r="G373" s="31">
        <v>1</v>
      </c>
      <c r="H373" s="32"/>
      <c r="J373" s="24"/>
    </row>
    <row r="374" spans="1:17" hidden="1" x14ac:dyDescent="0.3">
      <c r="A374" s="30" t="s">
        <v>62</v>
      </c>
      <c r="B374" s="24"/>
      <c r="C374" s="81" t="s">
        <v>61</v>
      </c>
      <c r="D374" s="81"/>
      <c r="E374" s="81"/>
      <c r="F374" s="81"/>
      <c r="G374" s="31">
        <v>1</v>
      </c>
      <c r="H374" s="32"/>
      <c r="J374" s="24"/>
    </row>
    <row r="375" spans="1:17" hidden="1" x14ac:dyDescent="0.3">
      <c r="G375" s="35">
        <f>G372</f>
        <v>1</v>
      </c>
      <c r="H375" s="35" t="str">
        <f>IF(H372= "", "", H372)</f>
        <v/>
      </c>
      <c r="J375" s="35">
        <f>IF(AND(G375= "",H375= ""), 0, ROUND(ROUND(I371, 2) * ROUND(IF(H375="",G375,H375),  0), 2))</f>
        <v>0</v>
      </c>
      <c r="K375" s="7">
        <f>K371</f>
        <v>0</v>
      </c>
      <c r="Q375" s="7">
        <f>IF(H371= "", 17657, "")</f>
        <v>17657</v>
      </c>
    </row>
    <row r="376" spans="1:17" hidden="1" x14ac:dyDescent="0.3">
      <c r="G376" s="35">
        <f>G373</f>
        <v>1</v>
      </c>
      <c r="H376" s="35" t="str">
        <f>IF(H373= "", "", H373)</f>
        <v/>
      </c>
      <c r="J376" s="35">
        <f>IF(AND(G376= "",H376= ""), 0, ROUND(ROUND(I371, 2) * ROUND(IF(H376="",G376,H376),  0), 2))</f>
        <v>0</v>
      </c>
      <c r="K376" s="7">
        <f>K371</f>
        <v>0</v>
      </c>
      <c r="Q376" s="7">
        <f>IF(H371= "", 17657, "")</f>
        <v>17657</v>
      </c>
    </row>
    <row r="377" spans="1:17" hidden="1" x14ac:dyDescent="0.3">
      <c r="G377" s="35">
        <f>G374</f>
        <v>1</v>
      </c>
      <c r="H377" s="35" t="str">
        <f>IF(H374= "", "", H374)</f>
        <v/>
      </c>
      <c r="J377" s="35">
        <f>IF(AND(G377= "",H377= ""), 0, ROUND(ROUND(I371, 2) * ROUND(IF(H377="",G377,H377),  0), 2))</f>
        <v>0</v>
      </c>
      <c r="K377" s="7">
        <f>K371</f>
        <v>0</v>
      </c>
      <c r="Q377" s="7">
        <f>IF(H371= "", 17657, "")</f>
        <v>17657</v>
      </c>
    </row>
    <row r="378" spans="1:17" x14ac:dyDescent="0.3">
      <c r="A378" s="7" t="s">
        <v>51</v>
      </c>
      <c r="B378" s="23"/>
      <c r="C378" s="7" t="s">
        <v>52</v>
      </c>
      <c r="G378" s="33">
        <v>1</v>
      </c>
      <c r="I378" s="34" t="s">
        <v>53</v>
      </c>
      <c r="J378" s="24"/>
    </row>
    <row r="379" spans="1:17" ht="40.799999999999997" hidden="1" x14ac:dyDescent="0.3">
      <c r="A379" s="7" t="s">
        <v>54</v>
      </c>
    </row>
    <row r="380" spans="1:17" x14ac:dyDescent="0.3">
      <c r="A380" s="7" t="s">
        <v>51</v>
      </c>
      <c r="B380" s="23"/>
      <c r="C380" s="7" t="s">
        <v>63</v>
      </c>
      <c r="G380" s="33">
        <v>1</v>
      </c>
      <c r="I380" s="34" t="s">
        <v>53</v>
      </c>
      <c r="J380" s="24"/>
    </row>
    <row r="381" spans="1:17" ht="61.2" hidden="1" x14ac:dyDescent="0.3">
      <c r="A381" s="7" t="s">
        <v>64</v>
      </c>
    </row>
    <row r="382" spans="1:17" x14ac:dyDescent="0.3">
      <c r="A382" s="7" t="s">
        <v>51</v>
      </c>
      <c r="B382" s="23"/>
      <c r="C382" s="7" t="s">
        <v>65</v>
      </c>
      <c r="G382" s="33">
        <v>1</v>
      </c>
      <c r="I382" s="34" t="s">
        <v>53</v>
      </c>
      <c r="J382" s="24"/>
    </row>
    <row r="383" spans="1:17" ht="51" hidden="1" x14ac:dyDescent="0.3">
      <c r="A383" s="7" t="s">
        <v>66</v>
      </c>
    </row>
    <row r="384" spans="1:17" hidden="1" x14ac:dyDescent="0.3">
      <c r="A384" s="7" t="s">
        <v>50</v>
      </c>
    </row>
    <row r="385" spans="1:17" hidden="1" x14ac:dyDescent="0.3">
      <c r="A385" s="7" t="s">
        <v>50</v>
      </c>
    </row>
    <row r="386" spans="1:17" hidden="1" x14ac:dyDescent="0.3">
      <c r="A386" s="7" t="s">
        <v>55</v>
      </c>
    </row>
    <row r="387" spans="1:17" hidden="1" x14ac:dyDescent="0.3">
      <c r="A387" s="7" t="s">
        <v>56</v>
      </c>
    </row>
    <row r="388" spans="1:17" hidden="1" x14ac:dyDescent="0.3">
      <c r="A388" s="7" t="s">
        <v>71</v>
      </c>
    </row>
    <row r="389" spans="1:17" hidden="1" x14ac:dyDescent="0.3">
      <c r="A389" s="7" t="s">
        <v>87</v>
      </c>
    </row>
    <row r="390" spans="1:17" x14ac:dyDescent="0.3">
      <c r="A390" s="7" t="s">
        <v>39</v>
      </c>
      <c r="B390" s="24"/>
      <c r="C390" s="85"/>
      <c r="D390" s="85"/>
      <c r="E390" s="85"/>
      <c r="J390" s="24"/>
    </row>
    <row r="391" spans="1:17" ht="16.95" customHeight="1" x14ac:dyDescent="0.3">
      <c r="B391" s="24"/>
      <c r="C391" s="88" t="s">
        <v>40</v>
      </c>
      <c r="D391" s="89"/>
      <c r="E391" s="89"/>
      <c r="F391" s="86"/>
      <c r="G391" s="86"/>
      <c r="H391" s="86"/>
      <c r="I391" s="86"/>
      <c r="J391" s="87"/>
    </row>
    <row r="392" spans="1:17" x14ac:dyDescent="0.3">
      <c r="B392" s="24"/>
      <c r="C392" s="91"/>
      <c r="D392" s="58"/>
      <c r="E392" s="58"/>
      <c r="F392" s="58"/>
      <c r="G392" s="58"/>
      <c r="H392" s="58"/>
      <c r="I392" s="58"/>
      <c r="J392" s="90"/>
    </row>
    <row r="393" spans="1:17" x14ac:dyDescent="0.3">
      <c r="B393" s="24"/>
      <c r="C393" s="94" t="s">
        <v>164</v>
      </c>
      <c r="D393" s="78"/>
      <c r="E393" s="78"/>
      <c r="F393" s="92">
        <f>SUMIF(K8:K390, IF(K7="","",K7), J8:J390)</f>
        <v>0</v>
      </c>
      <c r="G393" s="92"/>
      <c r="H393" s="92"/>
      <c r="I393" s="92"/>
      <c r="J393" s="93"/>
    </row>
    <row r="394" spans="1:17" ht="16.95" customHeight="1" x14ac:dyDescent="0.3">
      <c r="B394" s="24"/>
      <c r="C394" s="94" t="s">
        <v>165</v>
      </c>
      <c r="D394" s="78"/>
      <c r="E394" s="78"/>
      <c r="F394" s="92">
        <f>ROUND(SUMIF(K8:K390, IF(K7="","",K7), J8:J390) * 0.2, 2)</f>
        <v>0</v>
      </c>
      <c r="G394" s="92"/>
      <c r="H394" s="92"/>
      <c r="I394" s="92"/>
      <c r="J394" s="93"/>
    </row>
    <row r="395" spans="1:17" x14ac:dyDescent="0.3">
      <c r="B395" s="24"/>
      <c r="C395" s="97" t="s">
        <v>166</v>
      </c>
      <c r="D395" s="98"/>
      <c r="E395" s="98"/>
      <c r="F395" s="95">
        <f>SUM(F393:F394)</f>
        <v>0</v>
      </c>
      <c r="G395" s="95"/>
      <c r="H395" s="95"/>
      <c r="I395" s="95"/>
      <c r="J395" s="96"/>
    </row>
    <row r="396" spans="1:17" ht="37.200000000000003" customHeight="1" x14ac:dyDescent="0.3">
      <c r="B396" s="3"/>
      <c r="C396" s="99" t="s">
        <v>167</v>
      </c>
      <c r="D396" s="99"/>
      <c r="E396" s="99"/>
      <c r="F396" s="99"/>
      <c r="G396" s="99"/>
      <c r="H396" s="99"/>
      <c r="I396" s="99"/>
      <c r="J396" s="99"/>
    </row>
    <row r="398" spans="1:17" ht="15.6" x14ac:dyDescent="0.3">
      <c r="C398" s="100" t="s">
        <v>168</v>
      </c>
      <c r="D398" s="100"/>
      <c r="E398" s="100"/>
      <c r="F398" s="100"/>
      <c r="G398" s="100"/>
      <c r="H398" s="100"/>
      <c r="I398" s="100"/>
      <c r="J398" s="100"/>
    </row>
    <row r="399" spans="1:17" x14ac:dyDescent="0.3">
      <c r="C399" s="102" t="s">
        <v>169</v>
      </c>
      <c r="D399" s="78"/>
      <c r="E399" s="78"/>
      <c r="F399" s="92">
        <f>SUMPRODUCT((K5:K396=K4)*(Q5:Q396=Q399)*(J5:J396))</f>
        <v>0</v>
      </c>
      <c r="G399" s="101"/>
      <c r="H399" s="101"/>
      <c r="I399" s="101"/>
      <c r="J399" s="101"/>
      <c r="Q399" s="7">
        <v>1032</v>
      </c>
    </row>
    <row r="400" spans="1:17" x14ac:dyDescent="0.3">
      <c r="C400" s="102" t="s">
        <v>170</v>
      </c>
      <c r="D400" s="78"/>
      <c r="E400" s="78"/>
      <c r="F400" s="92">
        <f>SUMPRODUCT((K5:K396=K4)*(Q5:Q396=Q400)*(J5:J396))</f>
        <v>0</v>
      </c>
      <c r="G400" s="101"/>
      <c r="H400" s="101"/>
      <c r="I400" s="101"/>
      <c r="J400" s="101"/>
      <c r="Q400" s="7">
        <v>17657</v>
      </c>
    </row>
    <row r="401" spans="1:17" ht="16.95" customHeight="1" x14ac:dyDescent="0.3">
      <c r="C401" s="102" t="s">
        <v>171</v>
      </c>
      <c r="D401" s="78"/>
      <c r="E401" s="78"/>
      <c r="F401" s="92">
        <f>SUMPRODUCT((K5:K396=K4)*(Q5:Q396=Q401)*(J5:J396))</f>
        <v>0</v>
      </c>
      <c r="G401" s="101"/>
      <c r="H401" s="101"/>
      <c r="I401" s="101"/>
      <c r="J401" s="101"/>
      <c r="Q401" s="7">
        <v>16838</v>
      </c>
    </row>
    <row r="403" spans="1:17" ht="15.6" x14ac:dyDescent="0.3">
      <c r="C403" s="100" t="s">
        <v>172</v>
      </c>
      <c r="D403" s="100"/>
      <c r="E403" s="100"/>
      <c r="F403" s="100"/>
      <c r="G403" s="100"/>
      <c r="H403" s="100"/>
      <c r="I403" s="100"/>
      <c r="J403" s="100"/>
    </row>
    <row r="404" spans="1:17" ht="20.25" customHeight="1" x14ac:dyDescent="0.3">
      <c r="C404" s="104" t="s">
        <v>173</v>
      </c>
      <c r="D404" s="105"/>
      <c r="E404" s="105"/>
      <c r="F404" s="103">
        <f>SUMIF(K10:K371, "", J10:J371)</f>
        <v>0</v>
      </c>
      <c r="G404" s="103"/>
      <c r="H404" s="103"/>
      <c r="I404" s="103"/>
      <c r="J404" s="103"/>
    </row>
    <row r="405" spans="1:17" x14ac:dyDescent="0.3">
      <c r="C405" s="108" t="s">
        <v>174</v>
      </c>
      <c r="D405" s="109"/>
      <c r="E405" s="109"/>
      <c r="F405" s="106">
        <f>SUMIF(K10:K84, "", J10:J84)</f>
        <v>0</v>
      </c>
      <c r="G405" s="107"/>
      <c r="H405" s="107"/>
      <c r="I405" s="107"/>
      <c r="J405" s="107"/>
    </row>
    <row r="406" spans="1:17" x14ac:dyDescent="0.3">
      <c r="C406" s="108" t="s">
        <v>175</v>
      </c>
      <c r="D406" s="109"/>
      <c r="E406" s="109"/>
      <c r="F406" s="106">
        <f>SUMIF(K105:K206, "", J105:J206)</f>
        <v>0</v>
      </c>
      <c r="G406" s="107"/>
      <c r="H406" s="107"/>
      <c r="I406" s="107"/>
      <c r="J406" s="107"/>
    </row>
    <row r="407" spans="1:17" x14ac:dyDescent="0.3">
      <c r="C407" s="108" t="s">
        <v>176</v>
      </c>
      <c r="D407" s="109"/>
      <c r="E407" s="109"/>
      <c r="F407" s="106">
        <f>SUMIF(K228:K242, "", J228:J242)</f>
        <v>0</v>
      </c>
      <c r="G407" s="107"/>
      <c r="H407" s="107"/>
      <c r="I407" s="107"/>
      <c r="J407" s="107"/>
    </row>
    <row r="408" spans="1:17" x14ac:dyDescent="0.3">
      <c r="C408" s="108" t="s">
        <v>177</v>
      </c>
      <c r="D408" s="109"/>
      <c r="E408" s="109"/>
      <c r="F408" s="106">
        <f>SUMIF(K255:K371, "", J255:J371)</f>
        <v>0</v>
      </c>
      <c r="G408" s="107"/>
      <c r="H408" s="107"/>
      <c r="I408" s="107"/>
      <c r="J408" s="107"/>
    </row>
    <row r="409" spans="1:17" x14ac:dyDescent="0.3">
      <c r="C409" s="110" t="s">
        <v>178</v>
      </c>
      <c r="D409" s="111"/>
      <c r="E409" s="111"/>
      <c r="F409" s="43"/>
      <c r="G409" s="43"/>
      <c r="H409" s="43"/>
      <c r="I409" s="43"/>
      <c r="J409" s="44"/>
    </row>
    <row r="410" spans="1:17" x14ac:dyDescent="0.3">
      <c r="C410" s="112"/>
      <c r="D410" s="113"/>
      <c r="E410" s="113"/>
      <c r="F410" s="113"/>
      <c r="G410" s="113"/>
      <c r="H410" s="113"/>
      <c r="I410" s="113"/>
      <c r="J410" s="114"/>
    </row>
    <row r="411" spans="1:17" x14ac:dyDescent="0.3">
      <c r="A411" s="30"/>
      <c r="C411" s="115" t="s">
        <v>164</v>
      </c>
      <c r="D411" s="58"/>
      <c r="E411" s="58"/>
      <c r="F411" s="116">
        <f>SUMIF(K5:K396, IF(K4="","",K4), J5:J396)</f>
        <v>0</v>
      </c>
      <c r="G411" s="117"/>
      <c r="H411" s="117"/>
      <c r="I411" s="117"/>
      <c r="J411" s="118"/>
    </row>
    <row r="412" spans="1:17" x14ac:dyDescent="0.3">
      <c r="A412" s="30"/>
      <c r="C412" s="115" t="s">
        <v>165</v>
      </c>
      <c r="D412" s="58"/>
      <c r="E412" s="58"/>
      <c r="F412" s="116">
        <f>ROUND(SUMIF(K5:K396, IF(K4="","",K4), J5:J396) * 0.2, 2)</f>
        <v>0</v>
      </c>
      <c r="G412" s="117"/>
      <c r="H412" s="117"/>
      <c r="I412" s="117"/>
      <c r="J412" s="118"/>
    </row>
    <row r="413" spans="1:17" x14ac:dyDescent="0.3">
      <c r="C413" s="119" t="s">
        <v>166</v>
      </c>
      <c r="D413" s="120"/>
      <c r="E413" s="120"/>
      <c r="F413" s="121">
        <f>SUM(F411:F412)</f>
        <v>0</v>
      </c>
      <c r="G413" s="122"/>
      <c r="H413" s="122"/>
      <c r="I413" s="122"/>
      <c r="J413" s="123"/>
    </row>
    <row r="414" spans="1:17" x14ac:dyDescent="0.3">
      <c r="C414" s="124"/>
      <c r="D414" s="85"/>
      <c r="E414" s="85"/>
      <c r="F414" s="85"/>
      <c r="G414" s="85"/>
      <c r="H414" s="85"/>
      <c r="I414" s="85"/>
      <c r="J414" s="85"/>
    </row>
    <row r="415" spans="1:17" x14ac:dyDescent="0.3">
      <c r="C415" s="83" t="s">
        <v>179</v>
      </c>
      <c r="D415" s="85"/>
      <c r="E415" s="85"/>
      <c r="F415" s="85"/>
      <c r="G415" s="85"/>
      <c r="H415" s="85"/>
      <c r="I415" s="85"/>
      <c r="J415" s="85"/>
    </row>
    <row r="416" spans="1:17" x14ac:dyDescent="0.3">
      <c r="C416" s="120" t="str">
        <f>IF(Paramètres!AA2&lt;&gt;"",Paramètres!AA2,"")</f>
        <v xml:space="preserve">Zéro euro </v>
      </c>
      <c r="D416" s="120"/>
      <c r="E416" s="120"/>
      <c r="F416" s="120"/>
      <c r="G416" s="120"/>
      <c r="H416" s="120"/>
      <c r="I416" s="120"/>
      <c r="J416" s="120"/>
    </row>
    <row r="417" spans="3:10" x14ac:dyDescent="0.3">
      <c r="C417" s="120"/>
      <c r="D417" s="120"/>
      <c r="E417" s="120"/>
      <c r="F417" s="120"/>
      <c r="G417" s="120"/>
      <c r="H417" s="120"/>
      <c r="I417" s="120"/>
      <c r="J417" s="120"/>
    </row>
    <row r="418" spans="3:10" ht="56.7" customHeight="1" x14ac:dyDescent="0.3">
      <c r="F418" s="125" t="s">
        <v>180</v>
      </c>
      <c r="G418" s="125"/>
      <c r="H418" s="125"/>
      <c r="I418" s="125"/>
      <c r="J418" s="125"/>
    </row>
    <row r="420" spans="3:10" ht="85.05" customHeight="1" x14ac:dyDescent="0.3">
      <c r="C420" s="126" t="s">
        <v>181</v>
      </c>
      <c r="D420" s="126"/>
      <c r="F420" s="126" t="s">
        <v>182</v>
      </c>
      <c r="G420" s="126"/>
      <c r="H420" s="126"/>
      <c r="I420" s="126"/>
      <c r="J420" s="126"/>
    </row>
    <row r="421" spans="3:10" x14ac:dyDescent="0.3">
      <c r="C421" s="127" t="s">
        <v>183</v>
      </c>
      <c r="D421" s="127"/>
      <c r="E421" s="127"/>
      <c r="F421" s="127"/>
      <c r="G421" s="127"/>
      <c r="H421" s="127"/>
      <c r="I421" s="127"/>
      <c r="J421" s="127"/>
    </row>
  </sheetData>
  <sheetProtection password="E95E" sheet="1" objects="1" selectLockedCells="1"/>
  <mergeCells count="163">
    <mergeCell ref="C414:J414"/>
    <mergeCell ref="C415:J415"/>
    <mergeCell ref="C416:J416"/>
    <mergeCell ref="C417:J417"/>
    <mergeCell ref="F418:J418"/>
    <mergeCell ref="C420:D420"/>
    <mergeCell ref="F420:J420"/>
    <mergeCell ref="C421:J421"/>
    <mergeCell ref="F408:J408"/>
    <mergeCell ref="C408:E408"/>
    <mergeCell ref="C409:E409"/>
    <mergeCell ref="C410:J410"/>
    <mergeCell ref="C411:E411"/>
    <mergeCell ref="F411:J411"/>
    <mergeCell ref="C412:E412"/>
    <mergeCell ref="F412:J412"/>
    <mergeCell ref="C413:E413"/>
    <mergeCell ref="F413:J413"/>
    <mergeCell ref="C403:J403"/>
    <mergeCell ref="F404:J404"/>
    <mergeCell ref="C404:E404"/>
    <mergeCell ref="F405:J405"/>
    <mergeCell ref="C405:E405"/>
    <mergeCell ref="F406:J406"/>
    <mergeCell ref="C406:E406"/>
    <mergeCell ref="F407:J407"/>
    <mergeCell ref="C407:E407"/>
    <mergeCell ref="F395:J395"/>
    <mergeCell ref="C395:E395"/>
    <mergeCell ref="C396:J396"/>
    <mergeCell ref="C398:J398"/>
    <mergeCell ref="F399:J399"/>
    <mergeCell ref="C399:E399"/>
    <mergeCell ref="F400:J400"/>
    <mergeCell ref="C400:E400"/>
    <mergeCell ref="F401:J401"/>
    <mergeCell ref="C401:E401"/>
    <mergeCell ref="C390:E390"/>
    <mergeCell ref="F391:J391"/>
    <mergeCell ref="C391:E391"/>
    <mergeCell ref="F392:J392"/>
    <mergeCell ref="C392:E392"/>
    <mergeCell ref="F393:J393"/>
    <mergeCell ref="C393:E393"/>
    <mergeCell ref="F394:J394"/>
    <mergeCell ref="C394:E394"/>
    <mergeCell ref="C354:E354"/>
    <mergeCell ref="C355:F355"/>
    <mergeCell ref="C356:F356"/>
    <mergeCell ref="C357:F357"/>
    <mergeCell ref="C369:I369"/>
    <mergeCell ref="C371:E371"/>
    <mergeCell ref="C372:F372"/>
    <mergeCell ref="C373:F373"/>
    <mergeCell ref="C374:F374"/>
    <mergeCell ref="C324:E324"/>
    <mergeCell ref="C325:E325"/>
    <mergeCell ref="C326:F326"/>
    <mergeCell ref="C332:I332"/>
    <mergeCell ref="C334:E334"/>
    <mergeCell ref="C335:F335"/>
    <mergeCell ref="C336:F336"/>
    <mergeCell ref="C337:F337"/>
    <mergeCell ref="C352:I352"/>
    <mergeCell ref="C289:F289"/>
    <mergeCell ref="C290:F290"/>
    <mergeCell ref="C291:F291"/>
    <mergeCell ref="C303:I303"/>
    <mergeCell ref="C305:E305"/>
    <mergeCell ref="C306:F306"/>
    <mergeCell ref="C307:F307"/>
    <mergeCell ref="C308:F308"/>
    <mergeCell ref="C320:I320"/>
    <mergeCell ref="C264:I264"/>
    <mergeCell ref="C267:E267"/>
    <mergeCell ref="C268:E268"/>
    <mergeCell ref="C271:E271"/>
    <mergeCell ref="C272:F272"/>
    <mergeCell ref="C273:F273"/>
    <mergeCell ref="C274:F274"/>
    <mergeCell ref="C286:I286"/>
    <mergeCell ref="C288:E288"/>
    <mergeCell ref="C229:F229"/>
    <mergeCell ref="C240:I240"/>
    <mergeCell ref="C242:E242"/>
    <mergeCell ref="C243:F243"/>
    <mergeCell ref="C249:I249"/>
    <mergeCell ref="C253:E253"/>
    <mergeCell ref="C254:E254"/>
    <mergeCell ref="C255:E255"/>
    <mergeCell ref="C256:F256"/>
    <mergeCell ref="C204:E204"/>
    <mergeCell ref="C206:E206"/>
    <mergeCell ref="C207:F207"/>
    <mergeCell ref="C208:F208"/>
    <mergeCell ref="C209:F209"/>
    <mergeCell ref="C221:I221"/>
    <mergeCell ref="C226:E226"/>
    <mergeCell ref="C227:E227"/>
    <mergeCell ref="C228:E228"/>
    <mergeCell ref="C171:F171"/>
    <mergeCell ref="C172:F172"/>
    <mergeCell ref="C182:I182"/>
    <mergeCell ref="C185:E185"/>
    <mergeCell ref="C186:E186"/>
    <mergeCell ref="C187:F187"/>
    <mergeCell ref="C188:F188"/>
    <mergeCell ref="C189:F189"/>
    <mergeCell ref="C202:I202"/>
    <mergeCell ref="C143:E143"/>
    <mergeCell ref="C144:F144"/>
    <mergeCell ref="C145:F145"/>
    <mergeCell ref="C146:F146"/>
    <mergeCell ref="C159:I159"/>
    <mergeCell ref="C161:E161"/>
    <mergeCell ref="C162:F162"/>
    <mergeCell ref="C168:I168"/>
    <mergeCell ref="C170:E170"/>
    <mergeCell ref="C107:F107"/>
    <mergeCell ref="C117:I117"/>
    <mergeCell ref="C120:E120"/>
    <mergeCell ref="C121:F121"/>
    <mergeCell ref="C122:F122"/>
    <mergeCell ref="C132:I132"/>
    <mergeCell ref="C134:E134"/>
    <mergeCell ref="C135:F135"/>
    <mergeCell ref="C141:I141"/>
    <mergeCell ref="C84:E84"/>
    <mergeCell ref="C85:F85"/>
    <mergeCell ref="C86:F86"/>
    <mergeCell ref="C87:F87"/>
    <mergeCell ref="C99:I99"/>
    <mergeCell ref="C103:E103"/>
    <mergeCell ref="C104:E104"/>
    <mergeCell ref="C105:E105"/>
    <mergeCell ref="C106:F106"/>
    <mergeCell ref="C50:F50"/>
    <mergeCell ref="C51:F51"/>
    <mergeCell ref="C62:I62"/>
    <mergeCell ref="C65:E65"/>
    <mergeCell ref="C67:E67"/>
    <mergeCell ref="C68:F68"/>
    <mergeCell ref="C69:F69"/>
    <mergeCell ref="C70:F70"/>
    <mergeCell ref="C82:I82"/>
    <mergeCell ref="C20:F20"/>
    <mergeCell ref="C21:F21"/>
    <mergeCell ref="C34:I34"/>
    <mergeCell ref="C36:E36"/>
    <mergeCell ref="C37:F37"/>
    <mergeCell ref="C43:I43"/>
    <mergeCell ref="C46:E46"/>
    <mergeCell ref="C48:E48"/>
    <mergeCell ref="C49:F49"/>
    <mergeCell ref="C3:E3"/>
    <mergeCell ref="C4:E4"/>
    <mergeCell ref="C7:E7"/>
    <mergeCell ref="C8:E8"/>
    <mergeCell ref="C9:E9"/>
    <mergeCell ref="C10:E10"/>
    <mergeCell ref="C11:F11"/>
    <mergeCell ref="C18:E18"/>
    <mergeCell ref="C19:F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n°9 PLOMBERIE - CHAUFFAGE - VENTILATION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1" t="s">
        <v>184</v>
      </c>
      <c r="AA1" s="7">
        <f>IF(DPGF!F413&lt;&gt;"",DPGF!F413,"0")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6" t="s">
        <v>185</v>
      </c>
      <c r="B3" s="45" t="s">
        <v>186</v>
      </c>
      <c r="C3" s="128" t="s">
        <v>211</v>
      </c>
      <c r="D3" s="128"/>
      <c r="E3" s="128"/>
      <c r="F3" s="128"/>
      <c r="G3" s="128"/>
      <c r="H3" s="128"/>
      <c r="I3" s="128"/>
      <c r="J3" s="128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6" t="s">
        <v>187</v>
      </c>
      <c r="B5" s="45" t="s">
        <v>188</v>
      </c>
      <c r="C5" s="128" t="s">
        <v>212</v>
      </c>
      <c r="D5" s="128"/>
      <c r="E5" s="128"/>
      <c r="F5" s="128"/>
      <c r="G5" s="128"/>
      <c r="H5" s="128"/>
      <c r="I5" s="128"/>
      <c r="J5" s="128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6" t="s">
        <v>197</v>
      </c>
      <c r="B7" s="45" t="s">
        <v>198</v>
      </c>
      <c r="C7" s="47" t="s">
        <v>213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6" t="s">
        <v>199</v>
      </c>
      <c r="B9" s="45" t="s">
        <v>200</v>
      </c>
      <c r="C9" s="47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6" t="s">
        <v>189</v>
      </c>
      <c r="B11" s="45" t="s">
        <v>190</v>
      </c>
      <c r="C11" s="128" t="s">
        <v>38</v>
      </c>
      <c r="D11" s="128"/>
      <c r="E11" s="128"/>
      <c r="F11" s="128"/>
      <c r="G11" s="128"/>
      <c r="H11" s="128"/>
      <c r="I11" s="128"/>
      <c r="J11" s="128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6" t="s">
        <v>201</v>
      </c>
      <c r="B13" s="45" t="s">
        <v>202</v>
      </c>
      <c r="C13" s="47" t="s">
        <v>214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6" t="s">
        <v>203</v>
      </c>
      <c r="B15" s="45" t="s">
        <v>204</v>
      </c>
      <c r="C15" s="47" t="s">
        <v>215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6" t="s">
        <v>205</v>
      </c>
      <c r="B17" s="45" t="s">
        <v>206</v>
      </c>
      <c r="C17" s="47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8">
        <v>0.2</v>
      </c>
      <c r="E19" s="49" t="s">
        <v>207</v>
      </c>
      <c r="AA19" s="7">
        <f>INT((AA5-AA18*100)/10)</f>
        <v>0</v>
      </c>
    </row>
    <row r="20" spans="1:27" ht="12.75" customHeight="1" x14ac:dyDescent="0.3">
      <c r="C20" s="50">
        <v>5.5E-2</v>
      </c>
      <c r="E20" s="49" t="s">
        <v>208</v>
      </c>
      <c r="AA20" s="7">
        <f>AA5-AA18*100-AA19*10</f>
        <v>0</v>
      </c>
    </row>
    <row r="21" spans="1:27" ht="12.75" customHeight="1" x14ac:dyDescent="0.3">
      <c r="C21" s="50">
        <v>0</v>
      </c>
      <c r="E21" s="49" t="s">
        <v>209</v>
      </c>
      <c r="AA21" s="7">
        <f>INT(AA6/10)</f>
        <v>0</v>
      </c>
    </row>
    <row r="22" spans="1:27" ht="12.75" customHeight="1" x14ac:dyDescent="0.3">
      <c r="C22" s="51">
        <v>0</v>
      </c>
      <c r="E22" s="49" t="s">
        <v>210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6" t="s">
        <v>191</v>
      </c>
      <c r="B24" s="45" t="s">
        <v>192</v>
      </c>
      <c r="C24" s="128" t="s">
        <v>216</v>
      </c>
      <c r="D24" s="128"/>
      <c r="E24" s="128"/>
      <c r="F24" s="128"/>
      <c r="G24" s="128"/>
      <c r="H24" s="128"/>
      <c r="I24" s="128"/>
      <c r="J24" s="128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6" t="s">
        <v>193</v>
      </c>
      <c r="B26" s="45" t="s">
        <v>194</v>
      </c>
      <c r="C26" s="128" t="s">
        <v>217</v>
      </c>
      <c r="D26" s="128"/>
      <c r="E26" s="128"/>
      <c r="F26" s="128"/>
      <c r="G26" s="128"/>
      <c r="H26" s="128"/>
      <c r="I26" s="128"/>
      <c r="J26" s="128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6" t="s">
        <v>195</v>
      </c>
      <c r="B28" s="45" t="s">
        <v>196</v>
      </c>
      <c r="C28" s="128"/>
      <c r="D28" s="128"/>
      <c r="E28" s="128"/>
      <c r="F28" s="128"/>
      <c r="G28" s="128"/>
      <c r="H28" s="128"/>
      <c r="I28" s="128"/>
      <c r="J28" s="12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218</v>
      </c>
      <c r="B1" s="7" t="s">
        <v>219</v>
      </c>
    </row>
    <row r="2" spans="1:3" x14ac:dyDescent="0.3">
      <c r="A2" s="7" t="s">
        <v>220</v>
      </c>
      <c r="B2" s="7" t="s">
        <v>211</v>
      </c>
    </row>
    <row r="3" spans="1:3" x14ac:dyDescent="0.3">
      <c r="A3" s="7" t="s">
        <v>221</v>
      </c>
      <c r="B3" s="7">
        <v>1</v>
      </c>
    </row>
    <row r="4" spans="1:3" x14ac:dyDescent="0.3">
      <c r="A4" s="7" t="s">
        <v>222</v>
      </c>
      <c r="B4" s="7">
        <v>0</v>
      </c>
    </row>
    <row r="5" spans="1:3" x14ac:dyDescent="0.3">
      <c r="A5" s="7" t="s">
        <v>223</v>
      </c>
      <c r="B5" s="7">
        <v>0</v>
      </c>
    </row>
    <row r="6" spans="1:3" x14ac:dyDescent="0.3">
      <c r="A6" s="7" t="s">
        <v>224</v>
      </c>
      <c r="B6" s="7">
        <v>1</v>
      </c>
    </row>
    <row r="7" spans="1:3" x14ac:dyDescent="0.3">
      <c r="A7" s="7" t="s">
        <v>225</v>
      </c>
      <c r="B7" s="7">
        <v>1</v>
      </c>
    </row>
    <row r="8" spans="1:3" x14ac:dyDescent="0.3">
      <c r="A8" s="7" t="s">
        <v>226</v>
      </c>
      <c r="B8" s="7">
        <v>0</v>
      </c>
    </row>
    <row r="9" spans="1:3" x14ac:dyDescent="0.3">
      <c r="A9" s="7" t="s">
        <v>227</v>
      </c>
      <c r="B9" s="7">
        <v>0</v>
      </c>
    </row>
    <row r="10" spans="1:3" x14ac:dyDescent="0.3">
      <c r="A10" s="7" t="s">
        <v>228</v>
      </c>
      <c r="C10" s="7" t="s">
        <v>229</v>
      </c>
    </row>
    <row r="11" spans="1:3" x14ac:dyDescent="0.3">
      <c r="A11" s="7" t="s">
        <v>230</v>
      </c>
      <c r="B11" s="7">
        <v>0</v>
      </c>
    </row>
    <row r="12" spans="1:3" x14ac:dyDescent="0.3">
      <c r="A12" s="7" t="s">
        <v>231</v>
      </c>
      <c r="B12" s="7" t="s">
        <v>232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9" t="s">
        <v>233</v>
      </c>
      <c r="C2" s="129"/>
      <c r="D2" s="129"/>
      <c r="E2" s="129"/>
      <c r="F2" s="129"/>
      <c r="G2" s="129"/>
      <c r="H2" s="129"/>
      <c r="I2" s="129"/>
      <c r="J2" s="129"/>
    </row>
    <row r="4" spans="1:10" ht="12.75" customHeight="1" x14ac:dyDescent="0.3">
      <c r="A4" s="46" t="s">
        <v>185</v>
      </c>
      <c r="B4" s="45" t="s">
        <v>234</v>
      </c>
      <c r="C4" s="130"/>
      <c r="D4" s="130"/>
      <c r="E4" s="130"/>
      <c r="F4" s="130"/>
      <c r="G4" s="130"/>
      <c r="H4" s="130"/>
      <c r="I4" s="130"/>
      <c r="J4" s="130"/>
    </row>
    <row r="6" spans="1:10" ht="12.75" customHeight="1" x14ac:dyDescent="0.3">
      <c r="A6" s="46" t="s">
        <v>187</v>
      </c>
      <c r="B6" s="45" t="s">
        <v>235</v>
      </c>
      <c r="C6" s="130"/>
      <c r="D6" s="130"/>
      <c r="E6" s="130"/>
      <c r="F6" s="130"/>
      <c r="G6" s="130"/>
      <c r="H6" s="130"/>
      <c r="I6" s="130"/>
      <c r="J6" s="130"/>
    </row>
    <row r="8" spans="1:10" ht="12.75" customHeight="1" x14ac:dyDescent="0.3">
      <c r="A8" s="46" t="s">
        <v>197</v>
      </c>
      <c r="B8" s="45" t="s">
        <v>236</v>
      </c>
      <c r="C8" s="130"/>
      <c r="D8" s="130"/>
      <c r="E8" s="130"/>
      <c r="F8" s="130"/>
      <c r="G8" s="130"/>
      <c r="H8" s="130"/>
      <c r="I8" s="130"/>
      <c r="J8" s="130"/>
    </row>
    <row r="10" spans="1:10" ht="12.75" customHeight="1" x14ac:dyDescent="0.3">
      <c r="A10" s="46" t="s">
        <v>199</v>
      </c>
      <c r="B10" s="45" t="s">
        <v>237</v>
      </c>
      <c r="C10" s="131"/>
      <c r="D10" s="131"/>
      <c r="E10" s="131"/>
      <c r="F10" s="131"/>
      <c r="G10" s="131"/>
      <c r="H10" s="131"/>
      <c r="I10" s="131"/>
      <c r="J10" s="131"/>
    </row>
    <row r="12" spans="1:10" ht="12.75" customHeight="1" x14ac:dyDescent="0.3">
      <c r="A12" s="46" t="s">
        <v>189</v>
      </c>
      <c r="B12" s="45" t="s">
        <v>238</v>
      </c>
      <c r="C12" s="130"/>
      <c r="D12" s="130"/>
      <c r="E12" s="130"/>
      <c r="F12" s="130"/>
      <c r="G12" s="130"/>
      <c r="H12" s="130"/>
      <c r="I12" s="130"/>
      <c r="J12" s="130"/>
    </row>
    <row r="14" spans="1:10" ht="12.75" customHeight="1" x14ac:dyDescent="0.3">
      <c r="A14" s="46" t="s">
        <v>201</v>
      </c>
      <c r="B14" s="45" t="s">
        <v>239</v>
      </c>
      <c r="C14" s="130"/>
      <c r="D14" s="130"/>
      <c r="E14" s="130"/>
      <c r="F14" s="130"/>
      <c r="G14" s="130"/>
      <c r="H14" s="130"/>
      <c r="I14" s="130"/>
      <c r="J14" s="130"/>
    </row>
    <row r="16" spans="1:10" ht="12.75" customHeight="1" x14ac:dyDescent="0.3">
      <c r="A16" s="46" t="s">
        <v>203</v>
      </c>
      <c r="B16" s="45" t="s">
        <v>240</v>
      </c>
      <c r="C16" s="130"/>
      <c r="D16" s="130"/>
      <c r="E16" s="130"/>
      <c r="F16" s="130"/>
      <c r="G16" s="130"/>
      <c r="H16" s="130"/>
      <c r="I16" s="130"/>
      <c r="J16" s="130"/>
    </row>
    <row r="18" spans="1:10" ht="12.75" customHeight="1" x14ac:dyDescent="0.3">
      <c r="A18" s="46" t="s">
        <v>205</v>
      </c>
      <c r="B18" s="45" t="s">
        <v>241</v>
      </c>
      <c r="C18" s="132"/>
      <c r="D18" s="132"/>
      <c r="E18" s="132"/>
      <c r="F18" s="132"/>
      <c r="G18" s="132"/>
      <c r="H18" s="132"/>
      <c r="I18" s="132"/>
      <c r="J18" s="132"/>
    </row>
    <row r="20" spans="1:10" ht="12.75" customHeight="1" x14ac:dyDescent="0.3">
      <c r="A20" s="46" t="s">
        <v>242</v>
      </c>
      <c r="B20" s="45" t="s">
        <v>243</v>
      </c>
      <c r="C20" s="132"/>
      <c r="D20" s="132"/>
      <c r="E20" s="132"/>
      <c r="F20" s="132"/>
      <c r="G20" s="132"/>
      <c r="H20" s="132"/>
      <c r="I20" s="132"/>
      <c r="J20" s="132"/>
    </row>
    <row r="22" spans="1:10" ht="12.75" customHeight="1" x14ac:dyDescent="0.3">
      <c r="A22" s="46" t="s">
        <v>191</v>
      </c>
      <c r="B22" s="45" t="s">
        <v>244</v>
      </c>
      <c r="C22" s="132"/>
      <c r="D22" s="132"/>
      <c r="E22" s="132"/>
      <c r="F22" s="132"/>
      <c r="G22" s="132"/>
      <c r="H22" s="132"/>
      <c r="I22" s="132"/>
      <c r="J22" s="132"/>
    </row>
    <row r="24" spans="1:10" ht="12.75" customHeight="1" x14ac:dyDescent="0.3">
      <c r="A24" s="46" t="s">
        <v>193</v>
      </c>
      <c r="B24" s="45" t="s">
        <v>245</v>
      </c>
      <c r="C24" s="130"/>
      <c r="D24" s="130"/>
      <c r="E24" s="130"/>
      <c r="F24" s="130"/>
      <c r="G24" s="130"/>
      <c r="H24" s="130"/>
      <c r="I24" s="130"/>
      <c r="J24" s="130"/>
    </row>
    <row r="28" spans="1:10" ht="60" customHeight="1" x14ac:dyDescent="0.3">
      <c r="A28" s="46" t="s">
        <v>195</v>
      </c>
      <c r="B28" s="45" t="s">
        <v>246</v>
      </c>
      <c r="C28" s="130"/>
      <c r="D28" s="130"/>
      <c r="E28" s="130"/>
      <c r="F28" s="130"/>
      <c r="G28" s="130"/>
      <c r="H28" s="130"/>
      <c r="I28" s="130"/>
      <c r="J28" s="130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33" t="s">
        <v>247</v>
      </c>
      <c r="C2" s="133"/>
      <c r="D2" s="133"/>
      <c r="E2" s="133"/>
      <c r="F2" s="133"/>
    </row>
    <row r="4" spans="2:6" ht="12.75" customHeight="1" x14ac:dyDescent="0.3">
      <c r="B4" s="52" t="s">
        <v>248</v>
      </c>
      <c r="C4" s="52" t="s">
        <v>249</v>
      </c>
      <c r="D4" s="52" t="s">
        <v>250</v>
      </c>
      <c r="E4" s="52" t="s">
        <v>251</v>
      </c>
      <c r="F4" s="52" t="s">
        <v>252</v>
      </c>
    </row>
    <row r="6" spans="2:6" ht="12.75" customHeight="1" x14ac:dyDescent="0.3">
      <c r="B6" s="53"/>
      <c r="C6" s="54"/>
      <c r="D6" s="55"/>
      <c r="E6" s="56"/>
      <c r="F6" s="57" t="str">
        <f>IF(AND(E6= "",D6= ""), "", ROUND(ROUND(E6, 2) * ROUND(D6, 3), 2))</f>
        <v/>
      </c>
    </row>
    <row r="8" spans="2:6" ht="12.75" customHeight="1" x14ac:dyDescent="0.3">
      <c r="B8" s="53"/>
      <c r="C8" s="54"/>
      <c r="D8" s="55"/>
      <c r="E8" s="56"/>
      <c r="F8" s="57" t="str">
        <f>IF(AND(E8= "",D8= ""), "", ROUND(ROUND(E8, 2) * ROUND(D8, 3), 2))</f>
        <v/>
      </c>
    </row>
    <row r="10" spans="2:6" ht="12.75" customHeight="1" x14ac:dyDescent="0.3">
      <c r="B10" s="53"/>
      <c r="C10" s="54"/>
      <c r="D10" s="55"/>
      <c r="E10" s="56"/>
      <c r="F10" s="57" t="str">
        <f>IF(AND(E10= "",D10= ""), "", ROUND(ROUND(E10, 2) * ROUND(D10, 3), 2))</f>
        <v/>
      </c>
    </row>
    <row r="12" spans="2:6" ht="12.75" customHeight="1" x14ac:dyDescent="0.3">
      <c r="B12" s="53"/>
      <c r="C12" s="54"/>
      <c r="D12" s="55"/>
      <c r="E12" s="56"/>
      <c r="F12" s="57" t="str">
        <f>IF(AND(E12= "",D12= ""), "", ROUND(ROUND(E12, 2) * ROUND(D12, 3), 2))</f>
        <v/>
      </c>
    </row>
    <row r="14" spans="2:6" ht="12.75" customHeight="1" x14ac:dyDescent="0.3">
      <c r="B14" s="53"/>
      <c r="C14" s="54"/>
      <c r="D14" s="55"/>
      <c r="E14" s="56"/>
      <c r="F14" s="57" t="str">
        <f>IF(AND(E14= "",D14= ""), "", ROUND(ROUND(E14, 2) * ROUND(D14, 3), 2))</f>
        <v/>
      </c>
    </row>
    <row r="16" spans="2:6" ht="12.75" customHeight="1" x14ac:dyDescent="0.3">
      <c r="B16" s="53"/>
      <c r="C16" s="54"/>
      <c r="D16" s="55"/>
      <c r="E16" s="56"/>
      <c r="F16" s="57" t="str">
        <f>IF(AND(E16= "",D16= ""), "", ROUND(ROUND(E16, 2) * ROUND(D16, 3), 2))</f>
        <v/>
      </c>
    </row>
    <row r="18" spans="2:6" ht="12.75" customHeight="1" x14ac:dyDescent="0.3">
      <c r="B18" s="53"/>
      <c r="C18" s="54"/>
      <c r="D18" s="55"/>
      <c r="E18" s="56"/>
      <c r="F18" s="57" t="str">
        <f>IF(AND(E18= "",D18= ""), "", ROUND(ROUND(E18, 2) * ROUND(D18, 3), 2))</f>
        <v/>
      </c>
    </row>
    <row r="20" spans="2:6" ht="12.75" customHeight="1" x14ac:dyDescent="0.3">
      <c r="B20" s="53"/>
      <c r="C20" s="54"/>
      <c r="D20" s="55"/>
      <c r="E20" s="56"/>
      <c r="F20" s="57" t="str">
        <f>IF(AND(E20= "",D20= ""), "", ROUND(ROUND(E20, 2) * ROUND(D20, 3), 2))</f>
        <v/>
      </c>
    </row>
    <row r="22" spans="2:6" ht="12.75" customHeight="1" x14ac:dyDescent="0.3">
      <c r="B22" s="53"/>
      <c r="C22" s="54"/>
      <c r="D22" s="55"/>
      <c r="E22" s="56"/>
      <c r="F22" s="57" t="str">
        <f>IF(AND(E22= "",D22= ""), "", ROUND(ROUND(E22, 2) * ROUND(D22, 3), 2))</f>
        <v/>
      </c>
    </row>
    <row r="24" spans="2:6" ht="12.75" customHeight="1" x14ac:dyDescent="0.3">
      <c r="B24" s="53"/>
      <c r="C24" s="54"/>
      <c r="D24" s="55"/>
      <c r="E24" s="56"/>
      <c r="F24" s="57" t="str">
        <f>IF(AND(E24= "",D24= ""), "", ROUND(ROUND(E24, 2) * ROUND(D24, 3), 2))</f>
        <v/>
      </c>
    </row>
    <row r="26" spans="2:6" ht="12.75" customHeight="1" x14ac:dyDescent="0.3">
      <c r="B26" s="53"/>
      <c r="C26" s="54"/>
      <c r="D26" s="55"/>
      <c r="E26" s="56"/>
      <c r="F26" s="57" t="str">
        <f>IF(AND(E26= "",D26= ""), "", ROUND(ROUND(E26, 2) * ROUND(D26, 3), 2))</f>
        <v/>
      </c>
    </row>
    <row r="28" spans="2:6" ht="12.75" customHeight="1" x14ac:dyDescent="0.3">
      <c r="B28" s="53"/>
      <c r="C28" s="54"/>
      <c r="D28" s="55"/>
      <c r="E28" s="56"/>
      <c r="F28" s="57" t="str">
        <f>IF(AND(E28= "",D28= ""), "", ROUND(ROUND(E28, 2) * ROUND(D28, 3), 2))</f>
        <v/>
      </c>
    </row>
    <row r="30" spans="2:6" ht="12.75" customHeight="1" x14ac:dyDescent="0.3">
      <c r="B30" s="53"/>
      <c r="C30" s="54"/>
      <c r="D30" s="55"/>
      <c r="E30" s="56"/>
      <c r="F30" s="57" t="str">
        <f>IF(AND(E30= "",D30= ""), "", ROUND(ROUND(E30, 2) * ROUND(D30, 3), 2))</f>
        <v/>
      </c>
    </row>
    <row r="32" spans="2:6" ht="12.75" customHeight="1" x14ac:dyDescent="0.3">
      <c r="B32" s="53"/>
      <c r="C32" s="54"/>
      <c r="D32" s="55"/>
      <c r="E32" s="56"/>
      <c r="F32" s="57" t="str">
        <f>IF(AND(E32= "",D32= ""), "", ROUND(ROUND(E32, 2) * ROUND(D32, 3), 2))</f>
        <v/>
      </c>
    </row>
    <row r="34" spans="2:6" ht="12.75" customHeight="1" x14ac:dyDescent="0.3">
      <c r="B34" s="53"/>
      <c r="C34" s="54"/>
      <c r="D34" s="55"/>
      <c r="E34" s="56"/>
      <c r="F34" s="57" t="str">
        <f>IF(AND(E34= "",D34= ""), "", ROUND(ROUND(E34, 2) * ROUND(D34, 3), 2))</f>
        <v/>
      </c>
    </row>
    <row r="36" spans="2:6" ht="12.75" customHeight="1" x14ac:dyDescent="0.3">
      <c r="B36" s="53"/>
      <c r="C36" s="54"/>
      <c r="D36" s="55"/>
      <c r="E36" s="56"/>
      <c r="F36" s="57" t="str">
        <f>IF(AND(E36= "",D36= ""), "", ROUND(ROUND(E36, 2) * ROUND(D36, 3), 2))</f>
        <v/>
      </c>
    </row>
    <row r="38" spans="2:6" ht="12.75" customHeight="1" x14ac:dyDescent="0.3">
      <c r="B38" s="53"/>
      <c r="C38" s="54"/>
      <c r="D38" s="55"/>
      <c r="E38" s="56"/>
      <c r="F38" s="57" t="str">
        <f>IF(AND(E38= "",D38= ""), "", ROUND(ROUND(E38, 2) * ROUND(D38, 3), 2))</f>
        <v/>
      </c>
    </row>
    <row r="40" spans="2:6" ht="12.75" customHeight="1" x14ac:dyDescent="0.3">
      <c r="B40" s="53"/>
      <c r="C40" s="54"/>
      <c r="D40" s="55"/>
      <c r="E40" s="56"/>
      <c r="F40" s="57" t="str">
        <f>IF(AND(E40= "",D40= ""), "", ROUND(ROUND(E40, 2) * ROUND(D40, 3), 2))</f>
        <v/>
      </c>
    </row>
    <row r="42" spans="2:6" ht="12.75" customHeight="1" x14ac:dyDescent="0.3">
      <c r="B42" s="53"/>
      <c r="C42" s="54"/>
      <c r="D42" s="55"/>
      <c r="E42" s="56"/>
      <c r="F42" s="57" t="str">
        <f>IF(AND(E42= "",D42= ""), "", ROUND(ROUND(E42, 2) * ROUND(D42, 3), 2))</f>
        <v/>
      </c>
    </row>
    <row r="44" spans="2:6" ht="12.75" customHeight="1" x14ac:dyDescent="0.3">
      <c r="B44" s="53"/>
      <c r="C44" s="54"/>
      <c r="D44" s="55"/>
      <c r="E44" s="56"/>
      <c r="F44" s="57" t="str">
        <f>IF(AND(E44= "",D44= ""), "", ROUND(ROUND(E44, 2) * ROUND(D44, 3), 2))</f>
        <v/>
      </c>
    </row>
    <row r="46" spans="2:6" ht="12.75" customHeight="1" x14ac:dyDescent="0.3">
      <c r="B46" s="53"/>
      <c r="C46" s="54"/>
      <c r="D46" s="55"/>
      <c r="E46" s="56"/>
      <c r="F46" s="57" t="str">
        <f>IF(AND(E46= "",D46= ""), "", ROUND(ROUND(E46, 2) * ROUND(D46, 3), 2))</f>
        <v/>
      </c>
    </row>
    <row r="48" spans="2:6" ht="12.75" customHeight="1" x14ac:dyDescent="0.3">
      <c r="B48" s="53"/>
      <c r="C48" s="54"/>
      <c r="D48" s="55"/>
      <c r="E48" s="56"/>
      <c r="F48" s="57" t="str">
        <f>IF(AND(E48= "",D48= ""), "", ROUND(ROUND(E48, 2) * ROUND(D48, 3), 2))</f>
        <v/>
      </c>
    </row>
    <row r="50" spans="2:6" ht="12.75" customHeight="1" x14ac:dyDescent="0.3">
      <c r="B50" s="53"/>
      <c r="C50" s="54"/>
      <c r="D50" s="55"/>
      <c r="E50" s="56"/>
      <c r="F50" s="57" t="str">
        <f>IF(AND(E50= "",D50= ""), "", ROUND(ROUND(E50, 2) * ROUND(D50, 3), 2))</f>
        <v/>
      </c>
    </row>
    <row r="52" spans="2:6" ht="12.75" customHeight="1" x14ac:dyDescent="0.3">
      <c r="B52" s="53"/>
      <c r="C52" s="54"/>
      <c r="D52" s="55"/>
      <c r="E52" s="56"/>
      <c r="F52" s="57" t="str">
        <f>IF(AND(E52= "",D52= ""), "", ROUND(ROUND(E52, 2) * ROUND(D52, 3), 2))</f>
        <v/>
      </c>
    </row>
    <row r="54" spans="2:6" ht="12.75" customHeight="1" x14ac:dyDescent="0.3">
      <c r="B54" s="53"/>
      <c r="C54" s="54"/>
      <c r="D54" s="55"/>
      <c r="E54" s="56"/>
      <c r="F54" s="5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2025-04-26T05:07:34Z</dcterms:created>
  <dcterms:modified xsi:type="dcterms:W3CDTF">2025-04-26T05:16:09Z</dcterms:modified>
</cp:coreProperties>
</file>